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6480" tabRatio="828" activeTab="0"/>
  </bookViews>
  <sheets>
    <sheet name="VitekCompact+VitekMS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<sst xmlns="http://schemas.openxmlformats.org/spreadsheetml/2006/main" count="113" uniqueCount="67">
  <si>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</si>
  <si>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</si>
  <si>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</si>
  <si>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</si>
  <si>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</si>
  <si>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</si>
  <si>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</si>
  <si>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</si>
  <si>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</si>
  <si>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</si>
  <si>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</si>
  <si>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</si>
  <si>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</si>
  <si>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</si>
  <si>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Відомості про державну реєстрацію/технічний регламент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</si>
  <si>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</si>
  <si>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</si>
  <si>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</si>
  <si>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1</t>
  </si>
  <si>
    <t>2</t>
  </si>
  <si>
    <t>3</t>
  </si>
  <si>
    <t>4</t>
  </si>
  <si>
    <t>5</t>
  </si>
  <si>
    <t>шт</t>
  </si>
  <si>
    <t xml:space="preserve">Всього </t>
  </si>
  <si>
    <t>Всього</t>
  </si>
  <si>
    <t>Лот 1. Реагенти до аналізатора автоматичного Vitek  2 Compact 15 (закрита система):</t>
  </si>
  <si>
    <t>Загальна кіль-кість</t>
  </si>
  <si>
    <t xml:space="preserve">Цінова пропозиція фірми №1,  з ПДВ </t>
  </si>
  <si>
    <t>Набір реагентів AST-ST03</t>
  </si>
  <si>
    <t>Набір реагентів AST-N330</t>
  </si>
  <si>
    <t>Набір реагентів AST-N332</t>
  </si>
  <si>
    <t>Набір реагентів AST-N331</t>
  </si>
  <si>
    <t>Набір реагентів AST-YS08</t>
  </si>
  <si>
    <t xml:space="preserve">шт </t>
  </si>
  <si>
    <t>Декларація про відповідність від 20.02.2018р., UKR-006,  термін  дії необмежений</t>
  </si>
  <si>
    <t>Тіогліколятний бульйон з резазуріном</t>
  </si>
  <si>
    <r>
      <t>Набір реагентів AST-P</t>
    </r>
    <r>
      <rPr>
        <sz val="10"/>
        <color indexed="8"/>
        <rFont val="Times New Roman"/>
        <family val="1"/>
      </rPr>
      <t>644</t>
    </r>
  </si>
  <si>
    <r>
      <t>Набір реагентів AST-P</t>
    </r>
    <r>
      <rPr>
        <sz val="10"/>
        <color indexed="8"/>
        <rFont val="Times New Roman"/>
        <family val="1"/>
      </rPr>
      <t>643</t>
    </r>
  </si>
  <si>
    <t>не підлягає декларуванню, не IVD продукція</t>
  </si>
  <si>
    <t xml:space="preserve">не IVD </t>
  </si>
  <si>
    <t>Набір реагентів ANC</t>
  </si>
  <si>
    <t>Реагент Vitek MS CHCA</t>
  </si>
  <si>
    <t>Реагент Vitek MS FA</t>
  </si>
  <si>
    <t>щт</t>
  </si>
  <si>
    <t>Колумбійський агар з овечою кров"ю, 5 %</t>
  </si>
  <si>
    <t>Медико-технічне завдання на реагенти для бактеріологічної лабораторії Українського Референс-центру з клінічної лабораторної діагностики та метрології в 2021 році</t>
  </si>
  <si>
    <t>Набір реагентів GP</t>
  </si>
  <si>
    <t>Декларація про відповідність від 26.02.2019р., UKR-004,  термін  дії необмежений</t>
  </si>
  <si>
    <t>Лот 2. Реагенти до  аналізатора автоматичного Vitek  MS (закрита система):</t>
  </si>
  <si>
    <t>6</t>
  </si>
  <si>
    <t>7</t>
  </si>
  <si>
    <t>8</t>
  </si>
  <si>
    <t>9</t>
  </si>
  <si>
    <t>10</t>
  </si>
  <si>
    <t xml:space="preserve">Кріо-гранули для зберігання культур </t>
  </si>
  <si>
    <t>Декларація про відповідність від 02.12.2019р., UKR-009,  термін  дії необмежений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</si>
  <si>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</si>
  <si>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</si>
  <si>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Код ДК 021:2015 – 33696500-0 - Лабораторні реактиви</t>
  </si>
  <si>
    <t>50413 множинні анаеробні мікроорганізми, ізольований штам , IVD реагент</t>
  </si>
  <si>
    <t>50419 множинні аеробні грампозитивні бактерії, ізольований штам, IVD реагент</t>
  </si>
  <si>
    <t>58605  антимікробна чутливість загальна, живильне середовище ІВД</t>
  </si>
  <si>
    <t>58605 антимікробна чутливість загальна, живильне середовище ІВД</t>
  </si>
  <si>
    <t>58582 колумбійський агар живильне середовище ІВД 5% овечої крові</t>
  </si>
  <si>
    <t>61336 Мас-спектрометричний аналіз, підготовка зразка ІВД</t>
  </si>
  <si>
    <t>58604 антимікробна чутливість грибів, живильне середовище ІВД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</si>
</sst>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0.000"/>
    <numFmt numFmtId="215" formatCode="0.0000"/>
    <numFmt numFmtId="216" formatCode="#,###.00"/>
    <numFmt numFmtId="217" formatCode="#,###.0"/>
    <numFmt numFmtId="218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2" fontId="19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/>
    </xf>
    <xf numFmtId="1" fontId="19" fillId="25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9" fillId="24" borderId="0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wrapText="1"/>
    </xf>
    <xf numFmtId="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24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2" fontId="19" fillId="24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49" fontId="19" fillId="24" borderId="10" xfId="54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 shrinkToFi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2" fontId="21" fillId="24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49" fontId="21" fillId="24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Загальна потреба на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98" zoomScaleNormal="98" zoomScalePageLayoutView="0" workbookViewId="0" topLeftCell="A16">
      <selection activeCell="A23" sqref="A23:W32"/>
    </sheetView>
  </sheetViews>
  <sheetFormatPr defaultColWidth="9.140625" defaultRowHeight="12.75"/>
  <cols>
    <col min="1" max="1" width="5.8515625" style="0" customWidth="1"/>
    <col min="2" max="2" width="25.57421875" style="0" customWidth="1"/>
    <col min="3" max="3" width="6.7109375" style="0" customWidth="1"/>
    <col min="4" max="4" width="10.57421875" style="0" hidden="1" customWidth="1"/>
    <col min="5" max="5" width="0" style="0" hidden="1" customWidth="1"/>
    <col min="6" max="6" width="10.421875" style="0" hidden="1" customWidth="1"/>
    <col min="7" max="7" width="11.00390625" style="0" hidden="1" customWidth="1"/>
    <col min="8" max="8" width="10.7109375" style="0" hidden="1" customWidth="1"/>
    <col min="9" max="9" width="11.8515625" style="0" hidden="1" customWidth="1"/>
    <col min="10" max="10" width="12.7109375" style="0" hidden="1" customWidth="1"/>
    <col min="11" max="11" width="9.140625" style="0" hidden="1" customWidth="1"/>
    <col min="12" max="12" width="6.57421875" style="0" customWidth="1"/>
    <col min="13" max="14" width="9.140625" style="0" hidden="1" customWidth="1"/>
    <col min="15" max="16" width="9.7109375" style="0" customWidth="1"/>
    <col min="17" max="17" width="10.57421875" style="0" customWidth="1"/>
    <col min="18" max="18" width="10.421875" style="0" customWidth="1"/>
    <col min="19" max="19" width="10.140625" style="0" customWidth="1"/>
    <col min="20" max="20" width="10.28125" style="0" customWidth="1"/>
    <col min="21" max="21" width="26.28125" style="0" customWidth="1"/>
    <col min="22" max="22" width="27.421875" style="0" customWidth="1"/>
    <col min="23" max="23" width="29.8515625" style="0" customWidth="1"/>
    <col min="24" max="24" width="25.00390625" style="0" customWidth="1"/>
  </cols>
  <sheetData>
    <row r="1" spans="1:23" ht="66" customHeight="1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7" s="9" customFormat="1" ht="79.5" customHeight="1">
      <c r="A2" s="1" t="s">
        <v>10</v>
      </c>
      <c r="B2" s="2" t="s">
        <v>11</v>
      </c>
      <c r="C2" s="3" t="s">
        <v>12</v>
      </c>
      <c r="D2" s="11" t="s">
        <v>0</v>
      </c>
      <c r="E2" s="12" t="s">
        <v>1</v>
      </c>
      <c r="F2" s="13" t="s">
        <v>2</v>
      </c>
      <c r="G2" s="14" t="s">
        <v>3</v>
      </c>
      <c r="H2" s="15" t="s">
        <v>4</v>
      </c>
      <c r="I2" s="11" t="s">
        <v>5</v>
      </c>
      <c r="J2" s="10" t="s">
        <v>6</v>
      </c>
      <c r="K2" s="10" t="s">
        <v>7</v>
      </c>
      <c r="L2" s="23" t="s">
        <v>27</v>
      </c>
      <c r="M2" s="24" t="s">
        <v>8</v>
      </c>
      <c r="N2" s="24" t="s">
        <v>9</v>
      </c>
      <c r="O2" s="23" t="s">
        <v>28</v>
      </c>
      <c r="P2" s="25" t="s">
        <v>13</v>
      </c>
      <c r="Q2" s="23" t="s">
        <v>15</v>
      </c>
      <c r="R2" s="25" t="s">
        <v>13</v>
      </c>
      <c r="S2" s="25" t="s">
        <v>16</v>
      </c>
      <c r="T2" s="25" t="s">
        <v>13</v>
      </c>
      <c r="U2" s="24" t="s">
        <v>57</v>
      </c>
      <c r="V2" s="16" t="s">
        <v>14</v>
      </c>
      <c r="W2" s="24" t="s">
        <v>58</v>
      </c>
      <c r="Y2" s="64"/>
      <c r="Z2" s="42"/>
      <c r="AA2" s="43"/>
    </row>
    <row r="3" spans="1:27" s="9" customFormat="1" ht="38.25" customHeight="1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Z3" s="43"/>
      <c r="AA3" s="43"/>
    </row>
    <row r="4" spans="1:27" s="6" customFormat="1" ht="42.75" customHeight="1">
      <c r="A4" s="28" t="s">
        <v>18</v>
      </c>
      <c r="B4" s="29" t="s">
        <v>41</v>
      </c>
      <c r="C4" s="30" t="s">
        <v>23</v>
      </c>
      <c r="D4" s="26"/>
      <c r="E4" s="30"/>
      <c r="F4" s="26"/>
      <c r="G4" s="26"/>
      <c r="H4" s="26"/>
      <c r="I4" s="26"/>
      <c r="J4" s="26"/>
      <c r="K4" s="26"/>
      <c r="L4" s="26">
        <v>1</v>
      </c>
      <c r="M4" s="21"/>
      <c r="N4" s="21"/>
      <c r="O4" s="21">
        <v>6200</v>
      </c>
      <c r="P4" s="21">
        <f>O4*L4</f>
        <v>6200</v>
      </c>
      <c r="Q4" s="40">
        <v>6450.5</v>
      </c>
      <c r="R4" s="21">
        <f>Q4*L4</f>
        <v>6450.5</v>
      </c>
      <c r="S4" s="21">
        <f>(O4+Q4)/2</f>
        <v>6325.25</v>
      </c>
      <c r="T4" s="21">
        <f>S4*L4</f>
        <v>6325.25</v>
      </c>
      <c r="U4" s="4" t="s">
        <v>59</v>
      </c>
      <c r="V4" s="33" t="s">
        <v>35</v>
      </c>
      <c r="W4" s="8" t="s">
        <v>60</v>
      </c>
      <c r="X4" s="36"/>
      <c r="Y4" s="39"/>
      <c r="Z4" s="44"/>
      <c r="AA4" s="45"/>
    </row>
    <row r="5" spans="1:27" s="6" customFormat="1" ht="45" customHeight="1">
      <c r="A5" s="28" t="s">
        <v>19</v>
      </c>
      <c r="B5" s="29" t="s">
        <v>47</v>
      </c>
      <c r="C5" s="30" t="s">
        <v>23</v>
      </c>
      <c r="D5" s="26"/>
      <c r="E5" s="30"/>
      <c r="F5" s="26"/>
      <c r="G5" s="26"/>
      <c r="H5" s="26"/>
      <c r="I5" s="26"/>
      <c r="J5" s="26"/>
      <c r="K5" s="26"/>
      <c r="L5" s="26">
        <v>1</v>
      </c>
      <c r="M5" s="21"/>
      <c r="N5" s="21"/>
      <c r="O5" s="21">
        <v>5200</v>
      </c>
      <c r="P5" s="21">
        <f aca="true" t="shared" si="0" ref="P5:P13">O5*L5</f>
        <v>5200</v>
      </c>
      <c r="Q5" s="40">
        <v>5400</v>
      </c>
      <c r="R5" s="21">
        <f aca="true" t="shared" si="1" ref="R5:R13">Q5*L5</f>
        <v>5400</v>
      </c>
      <c r="S5" s="21">
        <f aca="true" t="shared" si="2" ref="S5:S13">(O5+Q5)/2</f>
        <v>5300</v>
      </c>
      <c r="T5" s="21">
        <f aca="true" t="shared" si="3" ref="T5:T13">S5*L5</f>
        <v>5300</v>
      </c>
      <c r="U5" s="4" t="s">
        <v>59</v>
      </c>
      <c r="V5" s="33" t="s">
        <v>35</v>
      </c>
      <c r="W5" s="8" t="s">
        <v>61</v>
      </c>
      <c r="X5" s="36"/>
      <c r="Y5" s="39"/>
      <c r="Z5" s="44"/>
      <c r="AA5" s="45"/>
    </row>
    <row r="6" spans="1:27" s="6" customFormat="1" ht="42" customHeight="1">
      <c r="A6" s="28" t="s">
        <v>20</v>
      </c>
      <c r="B6" s="29" t="s">
        <v>37</v>
      </c>
      <c r="C6" s="30" t="s">
        <v>23</v>
      </c>
      <c r="D6" s="26"/>
      <c r="E6" s="30"/>
      <c r="F6" s="26"/>
      <c r="G6" s="26"/>
      <c r="H6" s="26"/>
      <c r="I6" s="26"/>
      <c r="J6" s="26"/>
      <c r="K6" s="26"/>
      <c r="L6" s="26">
        <v>10</v>
      </c>
      <c r="M6" s="21"/>
      <c r="N6" s="21"/>
      <c r="O6" s="21">
        <v>5200</v>
      </c>
      <c r="P6" s="21">
        <f t="shared" si="0"/>
        <v>52000</v>
      </c>
      <c r="Q6" s="40">
        <v>5400</v>
      </c>
      <c r="R6" s="21">
        <f t="shared" si="1"/>
        <v>54000</v>
      </c>
      <c r="S6" s="21">
        <f t="shared" si="2"/>
        <v>5300</v>
      </c>
      <c r="T6" s="21">
        <f t="shared" si="3"/>
        <v>53000</v>
      </c>
      <c r="U6" s="4" t="s">
        <v>59</v>
      </c>
      <c r="V6" s="33" t="s">
        <v>35</v>
      </c>
      <c r="W6" s="8" t="s">
        <v>62</v>
      </c>
      <c r="X6" s="38"/>
      <c r="Y6" s="39"/>
      <c r="Z6" s="44"/>
      <c r="AA6" s="46"/>
    </row>
    <row r="7" spans="1:27" s="6" customFormat="1" ht="42.75" customHeight="1">
      <c r="A7" s="28" t="s">
        <v>21</v>
      </c>
      <c r="B7" s="29" t="s">
        <v>38</v>
      </c>
      <c r="C7" s="30" t="s">
        <v>23</v>
      </c>
      <c r="D7" s="26"/>
      <c r="E7" s="30"/>
      <c r="F7" s="26"/>
      <c r="G7" s="26"/>
      <c r="H7" s="26"/>
      <c r="I7" s="26"/>
      <c r="J7" s="26"/>
      <c r="K7" s="26"/>
      <c r="L7" s="26">
        <v>2</v>
      </c>
      <c r="M7" s="21"/>
      <c r="N7" s="21"/>
      <c r="O7" s="21">
        <v>5200</v>
      </c>
      <c r="P7" s="21">
        <f t="shared" si="0"/>
        <v>10400</v>
      </c>
      <c r="Q7" s="40">
        <v>5400</v>
      </c>
      <c r="R7" s="21">
        <f t="shared" si="1"/>
        <v>10800</v>
      </c>
      <c r="S7" s="21">
        <f t="shared" si="2"/>
        <v>5300</v>
      </c>
      <c r="T7" s="21">
        <f t="shared" si="3"/>
        <v>10600</v>
      </c>
      <c r="U7" s="4" t="s">
        <v>59</v>
      </c>
      <c r="V7" s="33" t="s">
        <v>35</v>
      </c>
      <c r="W7" s="8" t="s">
        <v>63</v>
      </c>
      <c r="X7" s="38"/>
      <c r="Y7" s="39"/>
      <c r="Z7" s="44"/>
      <c r="AA7" s="46"/>
    </row>
    <row r="8" spans="1:27" s="6" customFormat="1" ht="43.5" customHeight="1">
      <c r="A8" s="28" t="s">
        <v>22</v>
      </c>
      <c r="B8" s="29" t="s">
        <v>29</v>
      </c>
      <c r="C8" s="30" t="s">
        <v>34</v>
      </c>
      <c r="D8" s="26"/>
      <c r="E8" s="30"/>
      <c r="F8" s="26"/>
      <c r="G8" s="26"/>
      <c r="H8" s="26"/>
      <c r="I8" s="26"/>
      <c r="J8" s="26"/>
      <c r="K8" s="26"/>
      <c r="L8" s="26">
        <v>2</v>
      </c>
      <c r="M8" s="21"/>
      <c r="N8" s="21"/>
      <c r="O8" s="21">
        <v>6600</v>
      </c>
      <c r="P8" s="21">
        <f t="shared" si="0"/>
        <v>13200</v>
      </c>
      <c r="Q8" s="40">
        <v>6800</v>
      </c>
      <c r="R8" s="21">
        <f t="shared" si="1"/>
        <v>13600</v>
      </c>
      <c r="S8" s="21">
        <f t="shared" si="2"/>
        <v>6700</v>
      </c>
      <c r="T8" s="21">
        <f t="shared" si="3"/>
        <v>13400</v>
      </c>
      <c r="U8" s="4" t="s">
        <v>59</v>
      </c>
      <c r="V8" s="33" t="s">
        <v>35</v>
      </c>
      <c r="W8" s="8" t="s">
        <v>63</v>
      </c>
      <c r="X8" s="38"/>
      <c r="Y8" s="39"/>
      <c r="Z8" s="44"/>
      <c r="AA8" s="46"/>
    </row>
    <row r="9" spans="1:27" s="6" customFormat="1" ht="42.75" customHeight="1">
      <c r="A9" s="28" t="s">
        <v>50</v>
      </c>
      <c r="B9" s="29" t="s">
        <v>33</v>
      </c>
      <c r="C9" s="30" t="s">
        <v>23</v>
      </c>
      <c r="D9" s="26"/>
      <c r="E9" s="30"/>
      <c r="F9" s="26"/>
      <c r="G9" s="26"/>
      <c r="H9" s="26"/>
      <c r="I9" s="26"/>
      <c r="J9" s="26"/>
      <c r="K9" s="26"/>
      <c r="L9" s="26">
        <v>4</v>
      </c>
      <c r="M9" s="21"/>
      <c r="N9" s="21"/>
      <c r="O9" s="21">
        <v>5800</v>
      </c>
      <c r="P9" s="21">
        <f t="shared" si="0"/>
        <v>23200</v>
      </c>
      <c r="Q9" s="40">
        <v>6000</v>
      </c>
      <c r="R9" s="21">
        <f t="shared" si="1"/>
        <v>24000</v>
      </c>
      <c r="S9" s="21">
        <f t="shared" si="2"/>
        <v>5900</v>
      </c>
      <c r="T9" s="21">
        <f t="shared" si="3"/>
        <v>23600</v>
      </c>
      <c r="U9" s="4" t="s">
        <v>59</v>
      </c>
      <c r="V9" s="33" t="s">
        <v>35</v>
      </c>
      <c r="W9" s="8" t="s">
        <v>66</v>
      </c>
      <c r="X9" s="38"/>
      <c r="Y9" s="39"/>
      <c r="Z9" s="44"/>
      <c r="AA9" s="46"/>
    </row>
    <row r="10" spans="1:27" s="6" customFormat="1" ht="42.75" customHeight="1">
      <c r="A10" s="28" t="s">
        <v>51</v>
      </c>
      <c r="B10" s="29" t="s">
        <v>30</v>
      </c>
      <c r="C10" s="30" t="s">
        <v>23</v>
      </c>
      <c r="D10" s="26"/>
      <c r="E10" s="30"/>
      <c r="F10" s="26"/>
      <c r="G10" s="26"/>
      <c r="H10" s="26"/>
      <c r="I10" s="26"/>
      <c r="J10" s="26"/>
      <c r="K10" s="26"/>
      <c r="L10" s="26">
        <v>1</v>
      </c>
      <c r="M10" s="21"/>
      <c r="N10" s="21"/>
      <c r="O10" s="21">
        <v>5200</v>
      </c>
      <c r="P10" s="21">
        <f t="shared" si="0"/>
        <v>5200</v>
      </c>
      <c r="Q10" s="40">
        <v>5400</v>
      </c>
      <c r="R10" s="21">
        <f t="shared" si="1"/>
        <v>5400</v>
      </c>
      <c r="S10" s="21">
        <f t="shared" si="2"/>
        <v>5300</v>
      </c>
      <c r="T10" s="21">
        <f t="shared" si="3"/>
        <v>5300</v>
      </c>
      <c r="U10" s="4" t="s">
        <v>59</v>
      </c>
      <c r="V10" s="33" t="s">
        <v>35</v>
      </c>
      <c r="W10" s="8" t="s">
        <v>63</v>
      </c>
      <c r="X10" s="38"/>
      <c r="Y10" s="39"/>
      <c r="Z10" s="44"/>
      <c r="AA10" s="47"/>
    </row>
    <row r="11" spans="1:27" s="6" customFormat="1" ht="42.75" customHeight="1">
      <c r="A11" s="28" t="s">
        <v>52</v>
      </c>
      <c r="B11" s="29" t="s">
        <v>32</v>
      </c>
      <c r="C11" s="30" t="s">
        <v>23</v>
      </c>
      <c r="D11" s="26"/>
      <c r="E11" s="30"/>
      <c r="F11" s="26"/>
      <c r="G11" s="26"/>
      <c r="H11" s="26"/>
      <c r="I11" s="26"/>
      <c r="J11" s="26"/>
      <c r="K11" s="26"/>
      <c r="L11" s="26">
        <v>8</v>
      </c>
      <c r="M11" s="21"/>
      <c r="N11" s="21"/>
      <c r="O11" s="21">
        <v>5200</v>
      </c>
      <c r="P11" s="21">
        <f t="shared" si="0"/>
        <v>41600</v>
      </c>
      <c r="Q11" s="40">
        <v>5400</v>
      </c>
      <c r="R11" s="21">
        <f t="shared" si="1"/>
        <v>43200</v>
      </c>
      <c r="S11" s="21">
        <f t="shared" si="2"/>
        <v>5300</v>
      </c>
      <c r="T11" s="21">
        <f t="shared" si="3"/>
        <v>42400</v>
      </c>
      <c r="U11" s="4" t="s">
        <v>59</v>
      </c>
      <c r="V11" s="33" t="s">
        <v>35</v>
      </c>
      <c r="W11" s="8" t="s">
        <v>63</v>
      </c>
      <c r="X11" s="38"/>
      <c r="Y11" s="39"/>
      <c r="Z11" s="44"/>
      <c r="AA11" s="47"/>
    </row>
    <row r="12" spans="1:27" s="6" customFormat="1" ht="38.25">
      <c r="A12" s="28" t="s">
        <v>53</v>
      </c>
      <c r="B12" s="29" t="s">
        <v>31</v>
      </c>
      <c r="C12" s="30" t="s">
        <v>23</v>
      </c>
      <c r="D12" s="26"/>
      <c r="E12" s="30"/>
      <c r="F12" s="26"/>
      <c r="G12" s="26"/>
      <c r="H12" s="26"/>
      <c r="I12" s="26"/>
      <c r="J12" s="26"/>
      <c r="K12" s="26"/>
      <c r="L12" s="26">
        <v>12</v>
      </c>
      <c r="M12" s="21"/>
      <c r="N12" s="21"/>
      <c r="O12" s="21">
        <v>5200</v>
      </c>
      <c r="P12" s="21">
        <f t="shared" si="0"/>
        <v>62400</v>
      </c>
      <c r="Q12" s="40">
        <v>5400</v>
      </c>
      <c r="R12" s="21">
        <f t="shared" si="1"/>
        <v>64800</v>
      </c>
      <c r="S12" s="21">
        <f t="shared" si="2"/>
        <v>5300</v>
      </c>
      <c r="T12" s="21">
        <f t="shared" si="3"/>
        <v>63600</v>
      </c>
      <c r="U12" s="4" t="s">
        <v>59</v>
      </c>
      <c r="V12" s="33" t="s">
        <v>35</v>
      </c>
      <c r="W12" s="8" t="s">
        <v>63</v>
      </c>
      <c r="X12" s="38"/>
      <c r="Y12" s="39"/>
      <c r="Z12" s="44"/>
      <c r="AA12" s="47"/>
    </row>
    <row r="13" spans="1:27" s="6" customFormat="1" ht="30" customHeight="1">
      <c r="A13" s="28" t="s">
        <v>54</v>
      </c>
      <c r="B13" s="32" t="s">
        <v>36</v>
      </c>
      <c r="C13" s="30" t="s">
        <v>23</v>
      </c>
      <c r="D13" s="26"/>
      <c r="E13" s="30"/>
      <c r="F13" s="26"/>
      <c r="G13" s="26"/>
      <c r="H13" s="26"/>
      <c r="I13" s="26"/>
      <c r="J13" s="26"/>
      <c r="K13" s="26"/>
      <c r="L13" s="26">
        <v>2</v>
      </c>
      <c r="M13" s="21"/>
      <c r="N13" s="21"/>
      <c r="O13" s="21">
        <v>4100</v>
      </c>
      <c r="P13" s="21">
        <f t="shared" si="0"/>
        <v>8200</v>
      </c>
      <c r="Q13" s="40">
        <v>4300</v>
      </c>
      <c r="R13" s="21">
        <f t="shared" si="1"/>
        <v>8600</v>
      </c>
      <c r="S13" s="21">
        <f t="shared" si="2"/>
        <v>4200</v>
      </c>
      <c r="T13" s="21">
        <f t="shared" si="3"/>
        <v>8400</v>
      </c>
      <c r="U13" s="4" t="s">
        <v>59</v>
      </c>
      <c r="V13" s="60" t="s">
        <v>39</v>
      </c>
      <c r="W13" s="57" t="s">
        <v>40</v>
      </c>
      <c r="Y13" s="39"/>
      <c r="Z13" s="48"/>
      <c r="AA13" s="44"/>
    </row>
    <row r="14" spans="1:27" s="6" customFormat="1" ht="38.25" customHeight="1">
      <c r="A14" s="30"/>
      <c r="B14" s="33" t="s">
        <v>24</v>
      </c>
      <c r="C14" s="30"/>
      <c r="D14" s="26"/>
      <c r="E14" s="34"/>
      <c r="F14" s="26"/>
      <c r="G14" s="26"/>
      <c r="H14" s="26"/>
      <c r="I14" s="26"/>
      <c r="J14" s="26"/>
      <c r="K14" s="26"/>
      <c r="L14" s="26"/>
      <c r="M14" s="21"/>
      <c r="N14" s="21"/>
      <c r="O14" s="21"/>
      <c r="P14" s="22">
        <f>SUM(P4:P13)</f>
        <v>227600</v>
      </c>
      <c r="Q14" s="31"/>
      <c r="R14" s="22">
        <f>SUM(R4:R13)</f>
        <v>236250.5</v>
      </c>
      <c r="S14" s="21"/>
      <c r="T14" s="22">
        <f>SUM(T4:T13)</f>
        <v>231925.25</v>
      </c>
      <c r="U14" s="22"/>
      <c r="V14" s="22"/>
      <c r="W14" s="35"/>
      <c r="Z14" s="48"/>
      <c r="AA14" s="44"/>
    </row>
    <row r="15" spans="1:27" s="7" customFormat="1" ht="39.75" customHeight="1">
      <c r="A15" s="69" t="s">
        <v>49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37"/>
      <c r="Z15" s="49"/>
      <c r="AA15" s="50"/>
    </row>
    <row r="16" spans="1:27" s="7" customFormat="1" ht="45" customHeight="1">
      <c r="A16" s="28" t="s">
        <v>18</v>
      </c>
      <c r="B16" s="32" t="s">
        <v>42</v>
      </c>
      <c r="C16" s="30" t="s">
        <v>23</v>
      </c>
      <c r="D16" s="26"/>
      <c r="E16" s="30"/>
      <c r="F16" s="26"/>
      <c r="G16" s="26"/>
      <c r="H16" s="26"/>
      <c r="I16" s="26"/>
      <c r="J16" s="26"/>
      <c r="K16" s="26"/>
      <c r="L16" s="27">
        <v>12</v>
      </c>
      <c r="M16" s="21"/>
      <c r="N16" s="21"/>
      <c r="O16" s="21">
        <v>6767</v>
      </c>
      <c r="P16" s="21">
        <f>O16*L16</f>
        <v>81204</v>
      </c>
      <c r="Q16" s="4">
        <v>7500</v>
      </c>
      <c r="R16" s="21">
        <f>Q16*L16</f>
        <v>90000</v>
      </c>
      <c r="S16" s="21">
        <f>(O16+Q16)/2</f>
        <v>7133.5</v>
      </c>
      <c r="T16" s="21">
        <f>S16*L16</f>
        <v>85602</v>
      </c>
      <c r="U16" s="4" t="s">
        <v>59</v>
      </c>
      <c r="V16" s="61" t="s">
        <v>56</v>
      </c>
      <c r="W16" s="59" t="s">
        <v>65</v>
      </c>
      <c r="X16" s="50"/>
      <c r="AA16" s="50"/>
    </row>
    <row r="17" spans="1:27" s="7" customFormat="1" ht="42" customHeight="1">
      <c r="A17" s="28" t="s">
        <v>19</v>
      </c>
      <c r="B17" s="32" t="s">
        <v>43</v>
      </c>
      <c r="C17" s="30" t="s">
        <v>44</v>
      </c>
      <c r="D17" s="26"/>
      <c r="E17" s="30"/>
      <c r="F17" s="26"/>
      <c r="G17" s="26"/>
      <c r="H17" s="26"/>
      <c r="I17" s="26"/>
      <c r="J17" s="26"/>
      <c r="K17" s="26"/>
      <c r="L17" s="27">
        <v>1</v>
      </c>
      <c r="M17" s="21"/>
      <c r="N17" s="21"/>
      <c r="O17" s="21">
        <v>6767</v>
      </c>
      <c r="P17" s="21">
        <f>O17*L17</f>
        <v>6767</v>
      </c>
      <c r="Q17" s="4">
        <v>7500</v>
      </c>
      <c r="R17" s="21">
        <f>Q17*L17</f>
        <v>7500</v>
      </c>
      <c r="S17" s="21">
        <f>(O17+Q17)/2</f>
        <v>7133.5</v>
      </c>
      <c r="T17" s="21">
        <f>S17*L17</f>
        <v>7133.5</v>
      </c>
      <c r="U17" s="4" t="s">
        <v>59</v>
      </c>
      <c r="V17" s="61" t="s">
        <v>56</v>
      </c>
      <c r="W17" s="59" t="s">
        <v>65</v>
      </c>
      <c r="X17" s="50"/>
      <c r="AA17" s="50"/>
    </row>
    <row r="18" spans="1:27" s="7" customFormat="1" ht="33.75" customHeight="1">
      <c r="A18" s="28" t="s">
        <v>20</v>
      </c>
      <c r="B18" s="32" t="s">
        <v>55</v>
      </c>
      <c r="C18" s="30" t="s">
        <v>23</v>
      </c>
      <c r="D18" s="26"/>
      <c r="E18" s="30"/>
      <c r="F18" s="26"/>
      <c r="G18" s="26"/>
      <c r="H18" s="26"/>
      <c r="I18" s="26"/>
      <c r="J18" s="26"/>
      <c r="K18" s="26"/>
      <c r="L18" s="27">
        <v>1</v>
      </c>
      <c r="M18" s="21"/>
      <c r="N18" s="21"/>
      <c r="O18" s="21">
        <v>7400</v>
      </c>
      <c r="P18" s="21">
        <f>O18*L18</f>
        <v>7400</v>
      </c>
      <c r="Q18" s="4">
        <v>7900</v>
      </c>
      <c r="R18" s="21">
        <f>Q18*L18</f>
        <v>7900</v>
      </c>
      <c r="S18" s="21">
        <f>(O18+Q18)/2</f>
        <v>7650</v>
      </c>
      <c r="T18" s="21">
        <f>S18*L18</f>
        <v>7650</v>
      </c>
      <c r="U18" s="4" t="s">
        <v>59</v>
      </c>
      <c r="V18" s="60" t="s">
        <v>39</v>
      </c>
      <c r="W18" s="57" t="s">
        <v>40</v>
      </c>
      <c r="X18" s="50"/>
      <c r="AA18" s="50"/>
    </row>
    <row r="19" spans="1:27" s="7" customFormat="1" ht="38.25">
      <c r="A19" s="28" t="s">
        <v>21</v>
      </c>
      <c r="B19" s="41" t="s">
        <v>45</v>
      </c>
      <c r="C19" s="30" t="s">
        <v>34</v>
      </c>
      <c r="D19" s="26"/>
      <c r="E19" s="30"/>
      <c r="F19" s="26"/>
      <c r="G19" s="26"/>
      <c r="H19" s="26"/>
      <c r="I19" s="26"/>
      <c r="J19" s="26"/>
      <c r="K19" s="26"/>
      <c r="L19" s="27">
        <v>5</v>
      </c>
      <c r="M19" s="21"/>
      <c r="N19" s="21"/>
      <c r="O19" s="21">
        <v>2500</v>
      </c>
      <c r="P19" s="21">
        <f>O19*L19</f>
        <v>12500</v>
      </c>
      <c r="Q19" s="4">
        <v>2650</v>
      </c>
      <c r="R19" s="21">
        <f>Q19*L19</f>
        <v>13250</v>
      </c>
      <c r="S19" s="21">
        <f>(O19+Q19)/2</f>
        <v>2575</v>
      </c>
      <c r="T19" s="21">
        <f>S19*L19</f>
        <v>12875</v>
      </c>
      <c r="U19" s="4" t="s">
        <v>59</v>
      </c>
      <c r="V19" s="61" t="s">
        <v>48</v>
      </c>
      <c r="W19" s="58" t="s">
        <v>64</v>
      </c>
      <c r="X19" s="36"/>
      <c r="Z19" s="49"/>
      <c r="AA19" s="50">
        <v>2</v>
      </c>
    </row>
    <row r="20" spans="1:27" s="7" customFormat="1" ht="36.75" customHeight="1">
      <c r="A20" s="28"/>
      <c r="B20" s="29" t="s">
        <v>25</v>
      </c>
      <c r="C20" s="30"/>
      <c r="D20" s="26"/>
      <c r="E20" s="30"/>
      <c r="F20" s="26"/>
      <c r="G20" s="26"/>
      <c r="H20" s="26"/>
      <c r="I20" s="26"/>
      <c r="J20" s="26"/>
      <c r="K20" s="26"/>
      <c r="L20" s="27"/>
      <c r="M20" s="21"/>
      <c r="N20" s="21"/>
      <c r="O20" s="21"/>
      <c r="P20" s="22">
        <f>SUM(P16:P19)</f>
        <v>107871</v>
      </c>
      <c r="Q20" s="4"/>
      <c r="R20" s="22">
        <f>SUM(R16:R19)</f>
        <v>118650</v>
      </c>
      <c r="S20" s="21"/>
      <c r="T20" s="22">
        <f>SUM(T16:T19)</f>
        <v>113260.5</v>
      </c>
      <c r="U20" s="22"/>
      <c r="V20" s="52"/>
      <c r="W20" s="51"/>
      <c r="X20" s="36"/>
      <c r="Z20" s="49"/>
      <c r="AA20" s="50"/>
    </row>
    <row r="21" spans="1:26" s="7" customFormat="1" ht="41.25" customHeight="1">
      <c r="A21" s="5"/>
      <c r="B21" s="8"/>
      <c r="C21" s="74" t="s">
        <v>17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53">
        <f>P20+P14</f>
        <v>335471</v>
      </c>
      <c r="Q21" s="4"/>
      <c r="R21" s="19">
        <f>R20+R14</f>
        <v>354900.5</v>
      </c>
      <c r="S21" s="18"/>
      <c r="T21" s="22">
        <f>T20+T14</f>
        <v>345185.75</v>
      </c>
      <c r="U21" s="22"/>
      <c r="V21" s="22"/>
      <c r="W21" s="17"/>
      <c r="Z21" s="50"/>
    </row>
    <row r="22" spans="1:23" ht="33" customHeight="1">
      <c r="A22" s="71"/>
      <c r="B22" s="71"/>
      <c r="C22" s="7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72"/>
      <c r="U22" s="72"/>
      <c r="V22" s="72"/>
      <c r="W22" s="72"/>
    </row>
    <row r="23" spans="1:23" ht="33" customHeight="1">
      <c r="A23" s="55"/>
      <c r="B23" s="62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20"/>
      <c r="S23" s="20"/>
      <c r="T23" s="54"/>
      <c r="U23" s="63"/>
      <c r="V23" s="63"/>
      <c r="W23" s="54"/>
    </row>
    <row r="24" spans="1:23" ht="33" customHeight="1">
      <c r="A24" s="55"/>
      <c r="B24" s="55"/>
      <c r="C24" s="5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54"/>
      <c r="U24" s="54"/>
      <c r="V24" s="54"/>
      <c r="W24" s="54"/>
    </row>
    <row r="25" spans="1:23" ht="33" customHeight="1">
      <c r="A25" s="55"/>
      <c r="B25" s="62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S25" s="20"/>
      <c r="T25" s="54"/>
      <c r="U25" s="54"/>
      <c r="V25" s="65"/>
      <c r="W25" s="65"/>
    </row>
    <row r="26" spans="1:23" ht="33" customHeight="1">
      <c r="A26" s="55"/>
      <c r="B26" s="55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S26" s="20"/>
      <c r="T26" s="54"/>
      <c r="U26" s="54"/>
      <c r="V26" s="65"/>
      <c r="W26" s="65"/>
    </row>
    <row r="27" spans="1:23" ht="33" customHeight="1">
      <c r="A27" s="55"/>
      <c r="B27" s="5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  <c r="S27" s="20"/>
      <c r="T27" s="54"/>
      <c r="U27" s="54"/>
      <c r="V27" s="65"/>
      <c r="W27" s="65"/>
    </row>
    <row r="28" spans="1:23" ht="33" customHeight="1">
      <c r="A28" s="55"/>
      <c r="B28" s="5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7"/>
      <c r="S28" s="20"/>
      <c r="T28" s="54"/>
      <c r="U28" s="54"/>
      <c r="V28" s="65"/>
      <c r="W28" s="65"/>
    </row>
    <row r="29" spans="1:23" ht="33" customHeight="1">
      <c r="A29" s="55"/>
      <c r="B29" s="5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56"/>
      <c r="S29" s="20"/>
      <c r="T29" s="54"/>
      <c r="U29" s="54"/>
      <c r="V29" s="65"/>
      <c r="W29" s="65"/>
    </row>
    <row r="30" spans="1:23" ht="33" customHeight="1">
      <c r="A30" s="55"/>
      <c r="B30" s="55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56"/>
      <c r="S30" s="20"/>
      <c r="T30" s="54"/>
      <c r="U30" s="54"/>
      <c r="V30" s="65"/>
      <c r="W30" s="65"/>
    </row>
    <row r="31" spans="1:23" ht="33" customHeight="1">
      <c r="A31" s="55"/>
      <c r="B31" s="5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S31" s="20"/>
      <c r="T31" s="54"/>
      <c r="U31" s="54"/>
      <c r="V31" s="65"/>
      <c r="W31" s="65"/>
    </row>
    <row r="32" spans="1:23" ht="33" customHeight="1">
      <c r="A32" s="55"/>
      <c r="B32" s="5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56"/>
      <c r="S32" s="20"/>
      <c r="T32" s="54"/>
      <c r="U32" s="54"/>
      <c r="V32" s="65"/>
      <c r="W32" s="65"/>
    </row>
    <row r="33" spans="1:21" ht="33" customHeight="1">
      <c r="A33" s="55"/>
      <c r="B33" s="55"/>
      <c r="C33" s="5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54"/>
      <c r="U33" s="54"/>
    </row>
    <row r="34" spans="1:23" ht="33" customHeight="1">
      <c r="A34" s="55"/>
      <c r="B34" s="55"/>
      <c r="C34" s="5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54"/>
      <c r="U34" s="65"/>
      <c r="V34" s="65"/>
      <c r="W34" s="54"/>
    </row>
    <row r="35" spans="21:22" ht="27" customHeight="1">
      <c r="U35" s="65"/>
      <c r="V35" s="65"/>
    </row>
    <row r="36" spans="21:22" ht="15.75">
      <c r="U36" s="65"/>
      <c r="V36" s="65"/>
    </row>
    <row r="37" spans="21:22" ht="15.75">
      <c r="U37" s="65"/>
      <c r="V37" s="65"/>
    </row>
    <row r="38" spans="21:22" ht="15.75">
      <c r="U38" s="65"/>
      <c r="V38" s="65"/>
    </row>
    <row r="39" spans="21:22" ht="15.75">
      <c r="U39" s="65"/>
      <c r="V39" s="65"/>
    </row>
    <row r="40" spans="21:22" ht="15.75">
      <c r="U40" s="65"/>
      <c r="V40" s="65"/>
    </row>
    <row r="41" spans="21:22" ht="15.75">
      <c r="U41" s="65"/>
      <c r="V41" s="65"/>
    </row>
  </sheetData>
  <sheetProtection/>
  <mergeCells count="31">
    <mergeCell ref="A15:W15"/>
    <mergeCell ref="A1:W1"/>
    <mergeCell ref="A22:C22"/>
    <mergeCell ref="T22:W22"/>
    <mergeCell ref="A3:W3"/>
    <mergeCell ref="C21:O21"/>
    <mergeCell ref="C23:Q23"/>
    <mergeCell ref="C25:Q25"/>
    <mergeCell ref="C26:Q26"/>
    <mergeCell ref="C27:Q27"/>
    <mergeCell ref="U37:V37"/>
    <mergeCell ref="U38:V38"/>
    <mergeCell ref="U34:V34"/>
    <mergeCell ref="U35:V35"/>
    <mergeCell ref="U36:V36"/>
    <mergeCell ref="V32:W32"/>
    <mergeCell ref="C28:R28"/>
    <mergeCell ref="C29:Q29"/>
    <mergeCell ref="C30:Q30"/>
    <mergeCell ref="C31:Q31"/>
    <mergeCell ref="C32:P32"/>
    <mergeCell ref="U39:V39"/>
    <mergeCell ref="U40:V40"/>
    <mergeCell ref="U41:V41"/>
    <mergeCell ref="V25:W25"/>
    <mergeCell ref="V26:W26"/>
    <mergeCell ref="V27:W27"/>
    <mergeCell ref="V28:W28"/>
    <mergeCell ref="V29:W29"/>
    <mergeCell ref="V30:W30"/>
    <mergeCell ref="V31:W31"/>
  </mergeCells>
  <printOptions/>
  <pageMargins left="0.2362204724409449" right="0.11811023622047245" top="0.1968503937007874" bottom="0.275590551181102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2021-02-26T13:07:48Z</cp:lastPrinted>
  <dcterms:created xsi:type="dcterms:W3CDTF">1996-10-08T23:32:33Z</dcterms:created>
  <dcterms:modified xsi:type="dcterms:W3CDTF">2021-03-17T09:26:31Z</dcterms:modified>
  <cp:category/>
  <cp:version/>
  <cp:contentType/>
  <cp:contentStatus/>
</cp:coreProperties>
</file>