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705" activeTab="0"/>
  </bookViews>
  <sheets>
    <sheet name="Потреба на вакутайнери - 2021" sheetId="1" r:id="rId1"/>
    <sheet name="Лист1" sheetId="2" r:id="rId2"/>
  </sheets>
  <definedNames>
    <definedName name="_xlnm.Print_Titles" localSheetId="0">'Потреба на вакутайнери - 2021'!$2:$2</definedName>
    <definedName name="_xlnm.Print_Area" localSheetId="1">'Лист1'!$A$1:$E$18</definedName>
    <definedName name="_xlnm.Print_Area" localSheetId="0">'Потреба на вакутайнери - 2021'!$B$1:$O$15</definedName>
  </definedNames>
  <calcPr fullCalcOnLoad="1"/>
</workbook>
</file>

<file path=xl/sharedStrings.xml><?xml version="1.0" encoding="utf-8"?>
<sst xmlns="http://schemas.openxmlformats.org/spreadsheetml/2006/main" count="104" uniqueCount="64">
  <si>
    <t xml:space="preserve"> № з/п</t>
  </si>
  <si>
    <t>Найменування</t>
  </si>
  <si>
    <t>Відділ біохімічних досліджень</t>
  </si>
  <si>
    <t>Відділ імунологічних та мікробіологічних досліджень</t>
  </si>
  <si>
    <t>Відділ експрес-діагностики</t>
  </si>
  <si>
    <t>Відділ лабораторного обстеження та контролю якості донорської крові</t>
  </si>
  <si>
    <t>Загальна сума</t>
  </si>
  <si>
    <t>уп.</t>
  </si>
  <si>
    <t>Загальна кількість</t>
  </si>
  <si>
    <t>Загальна сума:</t>
  </si>
  <si>
    <t>Од. вим.</t>
  </si>
  <si>
    <t>Назва відділу</t>
  </si>
  <si>
    <t>Назва пробірок</t>
  </si>
  <si>
    <t>Замовлена кількість</t>
  </si>
  <si>
    <t>Вид дослідження</t>
  </si>
  <si>
    <t>Період покриття замовленням</t>
  </si>
  <si>
    <t>біохімічні (всі відділення стаціонару)</t>
  </si>
  <si>
    <t>дослідження показників системи гемостазу (відділення ….)</t>
  </si>
  <si>
    <t>імунологічні (всі відділення стаціонару)</t>
  </si>
  <si>
    <t>70 уп.</t>
  </si>
  <si>
    <t>30 уп.</t>
  </si>
  <si>
    <t>гематологічні (забір капілярної крові пацієнтів, що надходять по швидкій допомозі))</t>
  </si>
  <si>
    <t>Пробірка К3 ЕДТА з кришкою, з системою забору, 250 мкл (50шт./уп.)</t>
  </si>
  <si>
    <t>Пробірка вакуумна з активатором згортання на 4 мл, з кришкою червоного кольору, 13x75 мм, стерильна (50 шт./уп.)</t>
  </si>
  <si>
    <t xml:space="preserve">Пробірка вакуумна з цитратом натрію 3,2% на 2,0 мл, з подвійною стінкою, з кришкою блакитного кольору, 13x75 мм, стерильна (50 шт/уп) </t>
  </si>
  <si>
    <t>Пробірка вакуумна з цитратом натрію 3,2% на 3,5 мл, з кришкою блакитного кольору, 13x75 мм, стерильна (50 шт/уп)</t>
  </si>
  <si>
    <t>Пробірка вакуумна з цитратом натрію 3,2% на 4,5 мл, з кришкою блакитного кольору, 13x75 мм, стерильна (50 шт/уп)</t>
  </si>
  <si>
    <t xml:space="preserve">Пробірка вакуумна з цитратом натрію 3,2% на 2,0 мл, з подвійною стінкою, з кришкою блакитного кольору, 13x75 мм, стерильна (50 шт./уп.) </t>
  </si>
  <si>
    <t xml:space="preserve">Пробірка вакуумна з K3EDTA з кришкою фіолетового кольору, 13x75мм, 2,0 мл, стерильна (50 шт./уп.) </t>
  </si>
  <si>
    <t>Обгрунтування замовлення</t>
  </si>
  <si>
    <t>При одноразовому використанні пробірки потреба складає: 1 день - 130 шт.; 1 міс. - 20280; 1 рік - 243360 шт.</t>
  </si>
  <si>
    <t>Пробірка вакуумна з активатором згортання на 4 мл, з кришкою червоного кольору, 13x75 мм, стерильна, (50 шт./уп.)</t>
  </si>
  <si>
    <t>200  уп. (10000 шт.)</t>
  </si>
  <si>
    <t>дослідження показників системи гемостазу (використовуються для взяття крові у дітей до 1 року)</t>
  </si>
  <si>
    <t>При одноразовому використанні пробірки потреба складає: 1 день - 30 шт.; 1 міс. - 3600; 1 рік - 43200 шт.</t>
  </si>
  <si>
    <t>Для Центру патології гемостазу при одноразовому використанні пробірки потреба складає: 1 міс. - 300; 1 рік - 3600 шт.</t>
  </si>
  <si>
    <t>дослідження показників системи гемостазу (всі відділення стаціонару - діти старше 1 року)</t>
  </si>
  <si>
    <t>дослідження показників системи гемостазу - "розширена коагулограма" (Центр патології гемостазу, всі відділення стаціонару - діти старше 1 року)</t>
  </si>
  <si>
    <t>Пробірка К3 ЕДТА з кришкою, з системою забору, 250 мкл (50 шт/уп.)</t>
  </si>
  <si>
    <t>600 уп. (30000 шт.)</t>
  </si>
  <si>
    <t>110 уп. (5500 шт.)</t>
  </si>
  <si>
    <t>350 уп. (17500 шт.)</t>
  </si>
  <si>
    <t>25 уп. (1250 шт.)</t>
  </si>
  <si>
    <t>При одноразовому використанні пробірки потреба складає: 1 міс. - 105 шт.; 1 рік - 1250 шт.</t>
  </si>
  <si>
    <t>140 уп. (7000 шт.)</t>
  </si>
  <si>
    <t>Лот: Вакуумні пробірки</t>
  </si>
  <si>
    <t>Пробірка вакуумна з активатором згортання, 9 мл, стерильна, (50 шт/уп.)</t>
  </si>
  <si>
    <t xml:space="preserve"> уп.</t>
  </si>
  <si>
    <t>Пробірка вакуумна з К3 ЕДТА, 9 мл, стерильна, 50 шт/уп.</t>
  </si>
  <si>
    <t xml:space="preserve">Ціна середня, з ПДВ </t>
  </si>
  <si>
    <t>Відомості про державну реєстрацію/технічний регламент</t>
  </si>
  <si>
    <t>Цінова пропозиція фірми №1, з ПДВ  за 1 одиницю</t>
  </si>
  <si>
    <t>ДЕКЛАРАЦІЯ ПРО ВІДПОВІДНІСТЬ № 1-GBO від 12.05.17</t>
  </si>
  <si>
    <t>Загальна сума №1</t>
  </si>
  <si>
    <t>Загальна сума №2</t>
  </si>
  <si>
    <t>Медико-технічні вимоги на закупівлю вакуумних систем для Українського Референс-центру з клінічної лабораторної діагностики та метрології та відділення лабораторної діагностики КДП НДСЛ "ОХМАТДИТ" МОЗ України на 2021 рік</t>
  </si>
  <si>
    <t>ДЕКЛАРАЦІЯ ПРО ВІДПОВІДНІСТЬ № 3-GBO від 07.05.19</t>
  </si>
  <si>
    <t xml:space="preserve">НАЦІОНАЛЬНИЙ КЛАСИФІКАТОР УКРАЇНИ
Єдиний закупівельний словник ДК 021:2015  </t>
  </si>
  <si>
    <t>НАЦІОНАЛЬНИЙ КЛАСИФІКАТОР УКРАЇНИ Класифікатор медичних виробів НК 024:2019</t>
  </si>
  <si>
    <t>Код ДК 021:2015-33192500-7- Пробірки</t>
  </si>
  <si>
    <t>Цінова пропозиція фірми №2,  без ПДВ за 1 одиницю</t>
  </si>
  <si>
    <t>Пробірка К2 ЕДТА в зборі з тримачем, 250 мкл (50шт./уп.)</t>
  </si>
  <si>
    <t>Пробірка вакуумна з цитратом натрію 3,2% на 3,5 мл, з кришкою блакитного кольору, 13x75 мм, стерильна (50 шт./уп.)</t>
  </si>
  <si>
    <t>Утримувач  голки, 10 шт/уп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</si>
</sst>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"/>
    <numFmt numFmtId="198" formatCode="#,##0.00\ &quot;грн.&quot;"/>
    <numFmt numFmtId="199" formatCode="#,##0.00_р_.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0000000000"/>
    <numFmt numFmtId="205" formatCode="_-* #,##0.00_₴_-;\-* #,##0.00_₴_-;_-* \-??_₴_-;_-@_-"/>
    <numFmt numFmtId="206" formatCode="#,##0.0&quot;р.&quot;"/>
    <numFmt numFmtId="207" formatCode="mmm/yyyy"/>
    <numFmt numFmtId="208" formatCode="0.000"/>
    <numFmt numFmtId="209" formatCode="0.0000"/>
    <numFmt numFmtId="210" formatCode="#,###.00"/>
    <numFmt numFmtId="211" formatCode="#,###.0"/>
    <numFmt numFmtId="212" formatCode="#,##0.00&quot;р.&quot;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Times New Roman"/>
      <family val="1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u val="single"/>
      <sz val="10"/>
      <color theme="11"/>
      <name val="Arial"/>
      <family val="2"/>
    </font>
    <font>
      <sz val="10"/>
      <color rgb="FFFF0000"/>
      <name val="Arial"/>
      <family val="2"/>
    </font>
    <font>
      <sz val="10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Alignment="1">
      <alignment/>
    </xf>
    <xf numFmtId="0" fontId="19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26" fillId="0" borderId="10" xfId="0" applyFont="1" applyBorder="1" applyAlignment="1">
      <alignment vertical="center" wrapText="1"/>
    </xf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24" fillId="0" borderId="0" xfId="0" applyFont="1" applyAlignment="1">
      <alignment horizontal="right"/>
    </xf>
    <xf numFmtId="0" fontId="19" fillId="0" borderId="10" xfId="0" applyFont="1" applyFill="1" applyBorder="1" applyAlignment="1">
      <alignment horizontal="left" vertical="center" wrapText="1"/>
    </xf>
    <xf numFmtId="1" fontId="19" fillId="24" borderId="10" xfId="0" applyNumberFormat="1" applyFont="1" applyFill="1" applyBorder="1" applyAlignment="1" applyProtection="1">
      <alignment horizontal="left" vertical="center" wrapText="1"/>
      <protection locked="0"/>
    </xf>
    <xf numFmtId="2" fontId="28" fillId="24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" fontId="28" fillId="0" borderId="10" xfId="0" applyNumberFormat="1" applyFont="1" applyBorder="1" applyAlignment="1">
      <alignment horizontal="center" vertical="center" wrapText="1"/>
    </xf>
    <xf numFmtId="2" fontId="19" fillId="0" borderId="10" xfId="42" applyNumberFormat="1" applyFont="1" applyFill="1" applyBorder="1" applyAlignment="1" applyProtection="1">
      <alignment horizontal="center" vertical="center" wrapText="1"/>
      <protection locked="0"/>
    </xf>
    <xf numFmtId="2" fontId="28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9" fillId="0" borderId="10" xfId="0" applyNumberFormat="1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2" fontId="19" fillId="24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/>
    </xf>
    <xf numFmtId="2" fontId="28" fillId="0" borderId="10" xfId="0" applyNumberFormat="1" applyFont="1" applyFill="1" applyBorder="1" applyAlignment="1">
      <alignment horizontal="center"/>
    </xf>
    <xf numFmtId="0" fontId="19" fillId="0" borderId="10" xfId="0" applyNumberFormat="1" applyFont="1" applyFill="1" applyBorder="1" applyAlignment="1">
      <alignment horizontal="center" vertical="center"/>
    </xf>
    <xf numFmtId="2" fontId="19" fillId="0" borderId="10" xfId="0" applyNumberFormat="1" applyFont="1" applyFill="1" applyBorder="1" applyAlignment="1">
      <alignment horizontal="left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Fill="1" applyBorder="1" applyAlignment="1">
      <alignment wrapText="1"/>
    </xf>
    <xf numFmtId="0" fontId="19" fillId="0" borderId="10" xfId="0" applyFont="1" applyBorder="1" applyAlignment="1">
      <alignment vertical="center" wrapText="1"/>
    </xf>
    <xf numFmtId="49" fontId="19" fillId="0" borderId="10" xfId="0" applyNumberFormat="1" applyFont="1" applyFill="1" applyBorder="1" applyAlignment="1">
      <alignment wrapText="1"/>
    </xf>
    <xf numFmtId="0" fontId="34" fillId="24" borderId="10" xfId="0" applyFont="1" applyFill="1" applyBorder="1" applyAlignment="1">
      <alignment horizontal="left" vertical="center" wrapText="1"/>
    </xf>
    <xf numFmtId="0" fontId="19" fillId="24" borderId="10" xfId="0" applyFont="1" applyFill="1" applyBorder="1" applyAlignment="1">
      <alignment horizontal="left" vertical="center" wrapText="1"/>
    </xf>
    <xf numFmtId="1" fontId="34" fillId="0" borderId="10" xfId="0" applyNumberFormat="1" applyFont="1" applyBorder="1" applyAlignment="1">
      <alignment horizontal="center" vertical="center" wrapText="1"/>
    </xf>
    <xf numFmtId="0" fontId="19" fillId="0" borderId="11" xfId="0" applyFont="1" applyFill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20" fillId="0" borderId="0" xfId="0" applyNumberFormat="1" applyFont="1" applyFill="1" applyBorder="1" applyAlignment="1">
      <alignment horizontal="left" wrapText="1"/>
    </xf>
    <xf numFmtId="0" fontId="20" fillId="0" borderId="0" xfId="0" applyFont="1" applyAlignment="1">
      <alignment horizontal="left"/>
    </xf>
    <xf numFmtId="0" fontId="24" fillId="0" borderId="0" xfId="0" applyFont="1" applyBorder="1" applyAlignment="1">
      <alignment horizontal="left"/>
    </xf>
    <xf numFmtId="0" fontId="24" fillId="0" borderId="0" xfId="0" applyFont="1" applyAlignment="1">
      <alignment horizontal="left" wrapText="1"/>
    </xf>
    <xf numFmtId="49" fontId="20" fillId="0" borderId="12" xfId="0" applyNumberFormat="1" applyFont="1" applyFill="1" applyBorder="1" applyAlignment="1">
      <alignment horizontal="left" wrapText="1"/>
    </xf>
    <xf numFmtId="49" fontId="20" fillId="0" borderId="0" xfId="0" applyNumberFormat="1" applyFont="1" applyFill="1" applyBorder="1" applyAlignment="1">
      <alignment horizontal="right" wrapText="1"/>
    </xf>
    <xf numFmtId="49" fontId="20" fillId="0" borderId="0" xfId="0" applyNumberFormat="1" applyFont="1" applyFill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Загальна потреба на 201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tabSelected="1" zoomScale="70" zoomScaleNormal="70" zoomScalePageLayoutView="0" workbookViewId="0" topLeftCell="A1">
      <selection activeCell="A16" sqref="A16:IV30"/>
    </sheetView>
  </sheetViews>
  <sheetFormatPr defaultColWidth="9.140625" defaultRowHeight="12.75"/>
  <cols>
    <col min="1" max="1" width="8.28125" style="5" customWidth="1"/>
    <col min="2" max="2" width="4.8515625" style="0" customWidth="1"/>
    <col min="3" max="3" width="34.421875" style="0" customWidth="1"/>
    <col min="4" max="4" width="6.00390625" style="0" customWidth="1"/>
    <col min="5" max="5" width="10.28125" style="0" customWidth="1"/>
    <col min="6" max="6" width="12.8515625" style="0" customWidth="1"/>
    <col min="7" max="7" width="10.00390625" style="0" customWidth="1"/>
    <col min="8" max="8" width="1.28515625" style="0" hidden="1" customWidth="1"/>
    <col min="9" max="9" width="12.421875" style="0" customWidth="1"/>
    <col min="10" max="10" width="10.57421875" style="0" customWidth="1"/>
    <col min="11" max="11" width="9.7109375" style="0" customWidth="1"/>
    <col min="12" max="12" width="9.57421875" style="0" customWidth="1"/>
    <col min="13" max="13" width="20.7109375" style="0" customWidth="1"/>
    <col min="14" max="14" width="15.421875" style="0" customWidth="1"/>
    <col min="15" max="15" width="13.421875" style="0" customWidth="1"/>
  </cols>
  <sheetData>
    <row r="1" spans="2:15" ht="56.25" customHeight="1">
      <c r="B1" s="72" t="s">
        <v>55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23" s="1" customFormat="1" ht="123.75" customHeight="1">
      <c r="A2" s="2"/>
      <c r="B2" s="35" t="s">
        <v>0</v>
      </c>
      <c r="C2" s="36" t="s">
        <v>1</v>
      </c>
      <c r="D2" s="36" t="s">
        <v>10</v>
      </c>
      <c r="E2" s="36" t="s">
        <v>8</v>
      </c>
      <c r="F2" s="37" t="s">
        <v>51</v>
      </c>
      <c r="G2" s="36" t="s">
        <v>53</v>
      </c>
      <c r="H2" s="37" t="s">
        <v>6</v>
      </c>
      <c r="I2" s="37" t="s">
        <v>60</v>
      </c>
      <c r="J2" s="37" t="s">
        <v>54</v>
      </c>
      <c r="K2" s="37" t="s">
        <v>49</v>
      </c>
      <c r="L2" s="37" t="s">
        <v>6</v>
      </c>
      <c r="M2" s="38" t="s">
        <v>50</v>
      </c>
      <c r="N2" s="30" t="s">
        <v>57</v>
      </c>
      <c r="O2" s="30" t="s">
        <v>58</v>
      </c>
      <c r="P2" s="2"/>
      <c r="Q2" s="2"/>
      <c r="R2" s="2"/>
      <c r="S2" s="2"/>
      <c r="T2" s="2"/>
      <c r="U2" s="2"/>
      <c r="V2" s="2"/>
      <c r="W2" s="2"/>
    </row>
    <row r="3" spans="2:23" ht="22.5" customHeight="1">
      <c r="B3" s="69" t="s">
        <v>45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1"/>
      <c r="P3" s="5"/>
      <c r="Q3" s="5"/>
      <c r="R3" s="5"/>
      <c r="S3" s="5"/>
      <c r="T3" s="5"/>
      <c r="U3" s="5"/>
      <c r="V3" s="5"/>
      <c r="W3" s="5"/>
    </row>
    <row r="4" spans="1:23" s="3" customFormat="1" ht="38.25">
      <c r="A4" s="4"/>
      <c r="B4" s="48">
        <v>1</v>
      </c>
      <c r="C4" s="49" t="s">
        <v>22</v>
      </c>
      <c r="D4" s="39" t="s">
        <v>7</v>
      </c>
      <c r="E4" s="40">
        <v>480</v>
      </c>
      <c r="F4" s="41">
        <v>214</v>
      </c>
      <c r="G4" s="42">
        <f>SUM(F4*E4)</f>
        <v>102720</v>
      </c>
      <c r="H4" s="43">
        <v>245</v>
      </c>
      <c r="I4" s="43">
        <v>235.4</v>
      </c>
      <c r="J4" s="37">
        <f>I4*E4</f>
        <v>112992</v>
      </c>
      <c r="K4" s="43">
        <f>(F4+I4)/2</f>
        <v>224.7</v>
      </c>
      <c r="L4" s="37">
        <f>E4*K4</f>
        <v>107856</v>
      </c>
      <c r="M4" s="29" t="s">
        <v>52</v>
      </c>
      <c r="N4" s="28" t="s">
        <v>59</v>
      </c>
      <c r="O4" s="50">
        <v>47588</v>
      </c>
      <c r="P4" s="4"/>
      <c r="Q4" s="4"/>
      <c r="R4" s="4"/>
      <c r="S4" s="4"/>
      <c r="T4" s="4"/>
      <c r="U4" s="4"/>
      <c r="V4" s="4"/>
      <c r="W4" s="4"/>
    </row>
    <row r="5" spans="1:23" s="3" customFormat="1" ht="38.25">
      <c r="A5" s="4"/>
      <c r="B5" s="48">
        <v>2</v>
      </c>
      <c r="C5" s="49" t="s">
        <v>61</v>
      </c>
      <c r="D5" s="39" t="s">
        <v>7</v>
      </c>
      <c r="E5" s="40">
        <v>130</v>
      </c>
      <c r="F5" s="41">
        <v>278.2</v>
      </c>
      <c r="G5" s="42">
        <f aca="true" t="shared" si="0" ref="G5:G12">SUM(F5*E5)</f>
        <v>36166</v>
      </c>
      <c r="H5" s="43"/>
      <c r="I5" s="43">
        <v>306.02</v>
      </c>
      <c r="J5" s="37">
        <f aca="true" t="shared" si="1" ref="J5:J12">I5*E5</f>
        <v>39782.6</v>
      </c>
      <c r="K5" s="43">
        <f aca="true" t="shared" si="2" ref="K5:K12">(F5+I5)/2</f>
        <v>292.11</v>
      </c>
      <c r="L5" s="37">
        <f aca="true" t="shared" si="3" ref="L5:L12">E5*K5</f>
        <v>37974.3</v>
      </c>
      <c r="M5" s="29" t="s">
        <v>56</v>
      </c>
      <c r="N5" s="28" t="s">
        <v>59</v>
      </c>
      <c r="O5" s="50">
        <v>43865</v>
      </c>
      <c r="P5" s="4"/>
      <c r="Q5" s="4"/>
      <c r="R5" s="4"/>
      <c r="S5" s="4"/>
      <c r="T5" s="4"/>
      <c r="U5" s="4"/>
      <c r="V5" s="4"/>
      <c r="W5" s="4"/>
    </row>
    <row r="6" spans="1:23" s="3" customFormat="1" ht="51">
      <c r="A6" s="4"/>
      <c r="B6" s="48">
        <v>3</v>
      </c>
      <c r="C6" s="28" t="s">
        <v>23</v>
      </c>
      <c r="D6" s="39" t="s">
        <v>7</v>
      </c>
      <c r="E6" s="40">
        <v>815</v>
      </c>
      <c r="F6" s="41">
        <v>149.8</v>
      </c>
      <c r="G6" s="42">
        <f t="shared" si="0"/>
        <v>122087.00000000001</v>
      </c>
      <c r="H6" s="43">
        <v>185</v>
      </c>
      <c r="I6" s="43">
        <v>164.78</v>
      </c>
      <c r="J6" s="37">
        <f t="shared" si="1"/>
        <v>134295.7</v>
      </c>
      <c r="K6" s="43">
        <f t="shared" si="2"/>
        <v>157.29000000000002</v>
      </c>
      <c r="L6" s="37">
        <f t="shared" si="3"/>
        <v>128191.35000000002</v>
      </c>
      <c r="M6" s="29" t="s">
        <v>52</v>
      </c>
      <c r="N6" s="28" t="s">
        <v>59</v>
      </c>
      <c r="O6" s="50">
        <v>42386</v>
      </c>
      <c r="P6" s="4"/>
      <c r="Q6" s="4"/>
      <c r="R6" s="4"/>
      <c r="S6" s="4"/>
      <c r="T6" s="4"/>
      <c r="U6" s="4"/>
      <c r="V6" s="4"/>
      <c r="W6" s="4"/>
    </row>
    <row r="7" spans="2:23" ht="51">
      <c r="B7" s="48">
        <v>4</v>
      </c>
      <c r="C7" s="51" t="s">
        <v>27</v>
      </c>
      <c r="D7" s="39" t="s">
        <v>7</v>
      </c>
      <c r="E7" s="40">
        <v>336</v>
      </c>
      <c r="F7" s="43">
        <v>214</v>
      </c>
      <c r="G7" s="42">
        <f t="shared" si="0"/>
        <v>71904</v>
      </c>
      <c r="H7" s="43">
        <v>221.33</v>
      </c>
      <c r="I7" s="43">
        <v>235.4</v>
      </c>
      <c r="J7" s="37">
        <f t="shared" si="1"/>
        <v>79094.40000000001</v>
      </c>
      <c r="K7" s="43">
        <f t="shared" si="2"/>
        <v>224.7</v>
      </c>
      <c r="L7" s="37">
        <f t="shared" si="3"/>
        <v>75499.2</v>
      </c>
      <c r="M7" s="29" t="s">
        <v>52</v>
      </c>
      <c r="N7" s="28" t="s">
        <v>59</v>
      </c>
      <c r="O7" s="50">
        <v>42585</v>
      </c>
      <c r="P7" s="5"/>
      <c r="Q7" s="5"/>
      <c r="R7" s="5"/>
      <c r="S7" s="5"/>
      <c r="T7" s="5"/>
      <c r="U7" s="5"/>
      <c r="V7" s="5"/>
      <c r="W7" s="5"/>
    </row>
    <row r="8" spans="1:23" s="26" customFormat="1" ht="51">
      <c r="A8" s="25"/>
      <c r="B8" s="48">
        <v>5</v>
      </c>
      <c r="C8" s="52" t="s">
        <v>62</v>
      </c>
      <c r="D8" s="44" t="s">
        <v>7</v>
      </c>
      <c r="E8" s="40">
        <v>48</v>
      </c>
      <c r="F8" s="45">
        <v>266.97</v>
      </c>
      <c r="G8" s="42">
        <f t="shared" si="0"/>
        <v>12814.560000000001</v>
      </c>
      <c r="H8" s="45">
        <v>225.18</v>
      </c>
      <c r="I8" s="43">
        <v>263.2</v>
      </c>
      <c r="J8" s="37">
        <f t="shared" si="1"/>
        <v>12633.599999999999</v>
      </c>
      <c r="K8" s="43">
        <f t="shared" si="2"/>
        <v>265.08500000000004</v>
      </c>
      <c r="L8" s="37">
        <f t="shared" si="3"/>
        <v>12724.080000000002</v>
      </c>
      <c r="M8" s="29" t="s">
        <v>52</v>
      </c>
      <c r="N8" s="28" t="s">
        <v>59</v>
      </c>
      <c r="O8" s="50">
        <v>42585</v>
      </c>
      <c r="P8" s="25"/>
      <c r="Q8" s="25"/>
      <c r="R8" s="25"/>
      <c r="S8" s="25"/>
      <c r="T8" s="25"/>
      <c r="U8" s="25"/>
      <c r="V8" s="25"/>
      <c r="W8" s="25"/>
    </row>
    <row r="9" spans="1:23" s="9" customFormat="1" ht="38.25">
      <c r="A9" s="8"/>
      <c r="B9" s="48">
        <v>6</v>
      </c>
      <c r="C9" s="53" t="s">
        <v>28</v>
      </c>
      <c r="D9" s="39" t="s">
        <v>7</v>
      </c>
      <c r="E9" s="40">
        <v>519</v>
      </c>
      <c r="F9" s="43">
        <v>149.8</v>
      </c>
      <c r="G9" s="42">
        <f t="shared" si="0"/>
        <v>77746.20000000001</v>
      </c>
      <c r="H9" s="43">
        <v>169.86</v>
      </c>
      <c r="I9" s="43">
        <v>164.78</v>
      </c>
      <c r="J9" s="37">
        <f t="shared" si="1"/>
        <v>85520.82</v>
      </c>
      <c r="K9" s="43">
        <f t="shared" si="2"/>
        <v>157.29000000000002</v>
      </c>
      <c r="L9" s="37">
        <f t="shared" si="3"/>
        <v>81633.51000000001</v>
      </c>
      <c r="M9" s="29" t="s">
        <v>52</v>
      </c>
      <c r="N9" s="28" t="s">
        <v>59</v>
      </c>
      <c r="O9" s="50">
        <v>47588</v>
      </c>
      <c r="P9" s="8"/>
      <c r="Q9" s="8"/>
      <c r="R9" s="8"/>
      <c r="S9" s="8"/>
      <c r="T9" s="8"/>
      <c r="U9" s="8"/>
      <c r="V9" s="8"/>
      <c r="W9" s="8"/>
    </row>
    <row r="10" spans="1:23" s="9" customFormat="1" ht="38.25">
      <c r="A10" s="8"/>
      <c r="B10" s="48">
        <v>7</v>
      </c>
      <c r="C10" s="54" t="s">
        <v>46</v>
      </c>
      <c r="D10" s="39" t="s">
        <v>47</v>
      </c>
      <c r="E10" s="40">
        <v>110</v>
      </c>
      <c r="F10" s="43">
        <v>192.6</v>
      </c>
      <c r="G10" s="42">
        <f t="shared" si="0"/>
        <v>21186</v>
      </c>
      <c r="H10" s="43"/>
      <c r="I10" s="43">
        <v>210.6</v>
      </c>
      <c r="J10" s="37">
        <f t="shared" si="1"/>
        <v>23166</v>
      </c>
      <c r="K10" s="43">
        <f t="shared" si="2"/>
        <v>201.6</v>
      </c>
      <c r="L10" s="37">
        <f t="shared" si="3"/>
        <v>22176</v>
      </c>
      <c r="M10" s="29" t="s">
        <v>52</v>
      </c>
      <c r="N10" s="28" t="s">
        <v>59</v>
      </c>
      <c r="O10" s="50">
        <v>42386</v>
      </c>
      <c r="P10" s="8"/>
      <c r="Q10" s="8"/>
      <c r="R10" s="8"/>
      <c r="S10" s="8"/>
      <c r="T10" s="8"/>
      <c r="U10" s="8"/>
      <c r="V10" s="8"/>
      <c r="W10" s="8"/>
    </row>
    <row r="11" spans="1:23" s="9" customFormat="1" ht="38.25">
      <c r="A11" s="8"/>
      <c r="B11" s="48">
        <v>8</v>
      </c>
      <c r="C11" s="55" t="s">
        <v>48</v>
      </c>
      <c r="D11" s="39" t="s">
        <v>47</v>
      </c>
      <c r="E11" s="40">
        <v>110</v>
      </c>
      <c r="F11" s="43">
        <v>200.09</v>
      </c>
      <c r="G11" s="42">
        <f t="shared" si="0"/>
        <v>22009.9</v>
      </c>
      <c r="H11" s="43"/>
      <c r="I11" s="43">
        <v>218.79</v>
      </c>
      <c r="J11" s="37">
        <f t="shared" si="1"/>
        <v>24066.899999999998</v>
      </c>
      <c r="K11" s="43">
        <f t="shared" si="2"/>
        <v>209.44</v>
      </c>
      <c r="L11" s="37">
        <f t="shared" si="3"/>
        <v>23038.4</v>
      </c>
      <c r="M11" s="29" t="s">
        <v>52</v>
      </c>
      <c r="N11" s="28" t="s">
        <v>59</v>
      </c>
      <c r="O11" s="50">
        <v>47588</v>
      </c>
      <c r="P11" s="8"/>
      <c r="Q11" s="8"/>
      <c r="R11" s="8"/>
      <c r="S11" s="8"/>
      <c r="T11" s="8"/>
      <c r="U11" s="8"/>
      <c r="V11" s="8"/>
      <c r="W11" s="8"/>
    </row>
    <row r="12" spans="1:23" s="9" customFormat="1" ht="38.25">
      <c r="A12" s="8"/>
      <c r="B12" s="48">
        <v>9</v>
      </c>
      <c r="C12" s="56" t="s">
        <v>63</v>
      </c>
      <c r="D12" s="39" t="s">
        <v>7</v>
      </c>
      <c r="E12" s="40">
        <v>15</v>
      </c>
      <c r="F12" s="43">
        <v>10.7</v>
      </c>
      <c r="G12" s="42">
        <f t="shared" si="0"/>
        <v>160.5</v>
      </c>
      <c r="H12" s="43"/>
      <c r="I12" s="43">
        <v>11.42</v>
      </c>
      <c r="J12" s="37">
        <f t="shared" si="1"/>
        <v>171.3</v>
      </c>
      <c r="K12" s="43">
        <f t="shared" si="2"/>
        <v>11.059999999999999</v>
      </c>
      <c r="L12" s="37">
        <f t="shared" si="3"/>
        <v>165.89999999999998</v>
      </c>
      <c r="M12" s="29" t="s">
        <v>52</v>
      </c>
      <c r="N12" s="28" t="s">
        <v>59</v>
      </c>
      <c r="O12" s="57">
        <v>58496</v>
      </c>
      <c r="P12" s="8"/>
      <c r="Q12" s="8"/>
      <c r="R12" s="8"/>
      <c r="S12" s="8"/>
      <c r="T12" s="8"/>
      <c r="U12" s="8"/>
      <c r="V12" s="8"/>
      <c r="W12" s="8"/>
    </row>
    <row r="13" spans="1:23" s="7" customFormat="1" ht="41.25" customHeight="1">
      <c r="A13" s="6"/>
      <c r="B13" s="58"/>
      <c r="C13" s="46"/>
      <c r="D13" s="46"/>
      <c r="E13" s="36"/>
      <c r="F13" s="36" t="s">
        <v>9</v>
      </c>
      <c r="G13" s="37">
        <f>SUM(G4:G12)</f>
        <v>466794.16000000003</v>
      </c>
      <c r="H13" s="37"/>
      <c r="I13" s="47"/>
      <c r="J13" s="37">
        <f>SUM(J4:J12)</f>
        <v>511723.32000000007</v>
      </c>
      <c r="K13" s="37"/>
      <c r="L13" s="37">
        <f>SUM(L4:L12)</f>
        <v>489258.7400000001</v>
      </c>
      <c r="M13" s="59"/>
      <c r="N13" s="60"/>
      <c r="O13" s="61"/>
      <c r="P13" s="6"/>
      <c r="Q13" s="6"/>
      <c r="R13" s="6"/>
      <c r="S13" s="6"/>
      <c r="T13" s="6"/>
      <c r="U13" s="6"/>
      <c r="V13" s="6"/>
      <c r="W13" s="6"/>
    </row>
    <row r="14" spans="1:23" ht="18.75">
      <c r="A14" s="10"/>
      <c r="B14" s="66"/>
      <c r="C14" s="62"/>
      <c r="D14" s="62"/>
      <c r="E14" s="67"/>
      <c r="F14" s="67"/>
      <c r="G14" s="67"/>
      <c r="H14" s="27"/>
      <c r="J14" s="27"/>
      <c r="K14" s="64"/>
      <c r="L14" s="64"/>
      <c r="P14" s="5"/>
      <c r="Q14" s="5"/>
      <c r="R14" s="5"/>
      <c r="S14" s="5"/>
      <c r="T14" s="5"/>
      <c r="U14" s="5"/>
      <c r="V14" s="5"/>
      <c r="W14" s="5"/>
    </row>
    <row r="15" spans="1:23" ht="18.75">
      <c r="A15" s="10"/>
      <c r="B15" s="62"/>
      <c r="C15" s="62"/>
      <c r="D15" s="62"/>
      <c r="E15" s="67"/>
      <c r="F15" s="67"/>
      <c r="G15" s="67"/>
      <c r="H15" s="27"/>
      <c r="J15" s="27"/>
      <c r="K15" s="65"/>
      <c r="L15" s="65"/>
      <c r="P15" s="5"/>
      <c r="Q15" s="5"/>
      <c r="R15" s="5"/>
      <c r="S15" s="5"/>
      <c r="T15" s="5"/>
      <c r="U15" s="5"/>
      <c r="V15" s="5"/>
      <c r="W15" s="5"/>
    </row>
    <row r="16" spans="2:12" ht="43.5" customHeight="1">
      <c r="B16" s="63"/>
      <c r="C16" s="63"/>
      <c r="D16" s="63"/>
      <c r="E16" s="63"/>
      <c r="F16" s="63"/>
      <c r="G16" s="63"/>
      <c r="H16" s="33"/>
      <c r="I16" s="33"/>
      <c r="J16" s="33"/>
      <c r="K16" s="31"/>
      <c r="L16" s="33"/>
    </row>
    <row r="28" spans="2:12" ht="15.75">
      <c r="B28" s="68"/>
      <c r="C28" s="68"/>
      <c r="D28" s="32"/>
      <c r="E28" s="32"/>
      <c r="F28" s="32"/>
      <c r="G28" s="32"/>
      <c r="H28" s="32"/>
      <c r="I28" s="32"/>
      <c r="J28" s="32"/>
      <c r="K28" s="32"/>
      <c r="L28" s="34"/>
    </row>
  </sheetData>
  <sheetProtection/>
  <mergeCells count="10">
    <mergeCell ref="B28:C28"/>
    <mergeCell ref="B3:O3"/>
    <mergeCell ref="B1:O1"/>
    <mergeCell ref="E15:G15"/>
    <mergeCell ref="B15:D15"/>
    <mergeCell ref="B16:G16"/>
    <mergeCell ref="K14:L14"/>
    <mergeCell ref="K15:L15"/>
    <mergeCell ref="B14:D14"/>
    <mergeCell ref="E14:G14"/>
  </mergeCells>
  <printOptions horizontalCentered="1"/>
  <pageMargins left="0" right="0.15748031496062992" top="0.15748031496062992" bottom="0.15748031496062992" header="0.15748031496062992" footer="0.1574803149606299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="85" zoomScaleNormal="85" zoomScalePageLayoutView="0" workbookViewId="0" topLeftCell="A4">
      <selection activeCell="D14" sqref="D14"/>
    </sheetView>
  </sheetViews>
  <sheetFormatPr defaultColWidth="9.140625" defaultRowHeight="12.75"/>
  <cols>
    <col min="1" max="1" width="18.140625" style="0" customWidth="1"/>
    <col min="2" max="2" width="30.28125" style="0" customWidth="1"/>
    <col min="3" max="3" width="18.7109375" style="0" customWidth="1"/>
    <col min="4" max="4" width="18.421875" style="0" bestFit="1" customWidth="1"/>
    <col min="5" max="5" width="23.28125" style="24" customWidth="1"/>
  </cols>
  <sheetData>
    <row r="1" spans="1:5" ht="30">
      <c r="A1" s="14" t="s">
        <v>11</v>
      </c>
      <c r="B1" s="14" t="s">
        <v>2</v>
      </c>
      <c r="C1" s="12" t="s">
        <v>14</v>
      </c>
      <c r="D1" s="12" t="s">
        <v>13</v>
      </c>
      <c r="E1" s="19" t="s">
        <v>29</v>
      </c>
    </row>
    <row r="2" spans="1:5" ht="71.25">
      <c r="A2" s="73" t="s">
        <v>12</v>
      </c>
      <c r="B2" s="16" t="s">
        <v>31</v>
      </c>
      <c r="C2" s="13" t="s">
        <v>16</v>
      </c>
      <c r="D2" s="11" t="s">
        <v>32</v>
      </c>
      <c r="E2" s="20" t="s">
        <v>30</v>
      </c>
    </row>
    <row r="3" spans="1:5" ht="85.5">
      <c r="A3" s="73"/>
      <c r="B3" s="16" t="s">
        <v>24</v>
      </c>
      <c r="C3" s="13" t="s">
        <v>33</v>
      </c>
      <c r="D3" s="11" t="s">
        <v>42</v>
      </c>
      <c r="E3" s="20" t="s">
        <v>43</v>
      </c>
    </row>
    <row r="4" spans="1:5" ht="76.5">
      <c r="A4" s="73"/>
      <c r="B4" s="16" t="s">
        <v>25</v>
      </c>
      <c r="C4" s="13" t="s">
        <v>36</v>
      </c>
      <c r="D4" s="11" t="s">
        <v>41</v>
      </c>
      <c r="E4" s="20" t="s">
        <v>34</v>
      </c>
    </row>
    <row r="5" spans="1:5" ht="127.5">
      <c r="A5" s="73"/>
      <c r="B5" s="16" t="s">
        <v>26</v>
      </c>
      <c r="C5" s="13" t="s">
        <v>37</v>
      </c>
      <c r="D5" s="11" t="s">
        <v>40</v>
      </c>
      <c r="E5" s="20" t="s">
        <v>35</v>
      </c>
    </row>
    <row r="8" spans="1:5" ht="45">
      <c r="A8" s="14" t="s">
        <v>11</v>
      </c>
      <c r="B8" s="14" t="s">
        <v>3</v>
      </c>
      <c r="C8" s="12" t="s">
        <v>14</v>
      </c>
      <c r="D8" s="12" t="s">
        <v>13</v>
      </c>
      <c r="E8" s="19" t="s">
        <v>15</v>
      </c>
    </row>
    <row r="9" spans="1:5" ht="79.5" customHeight="1">
      <c r="A9" s="14" t="s">
        <v>12</v>
      </c>
      <c r="B9" s="16" t="s">
        <v>31</v>
      </c>
      <c r="C9" s="13" t="s">
        <v>18</v>
      </c>
      <c r="D9" s="17" t="s">
        <v>44</v>
      </c>
      <c r="E9" s="21"/>
    </row>
    <row r="12" spans="1:5" ht="30">
      <c r="A12" s="14" t="s">
        <v>11</v>
      </c>
      <c r="B12" s="14" t="s">
        <v>4</v>
      </c>
      <c r="C12" s="12" t="s">
        <v>14</v>
      </c>
      <c r="D12" s="12" t="s">
        <v>13</v>
      </c>
      <c r="E12" s="19" t="s">
        <v>15</v>
      </c>
    </row>
    <row r="13" spans="1:5" ht="63.75">
      <c r="A13" s="74" t="s">
        <v>12</v>
      </c>
      <c r="B13" s="18" t="s">
        <v>38</v>
      </c>
      <c r="C13" s="13" t="s">
        <v>21</v>
      </c>
      <c r="D13" s="11" t="s">
        <v>39</v>
      </c>
      <c r="E13" s="22"/>
    </row>
    <row r="14" spans="1:5" ht="71.25">
      <c r="A14" s="75"/>
      <c r="B14" s="18" t="s">
        <v>31</v>
      </c>
      <c r="C14" s="13" t="s">
        <v>16</v>
      </c>
      <c r="D14" s="11" t="s">
        <v>19</v>
      </c>
      <c r="E14" s="22"/>
    </row>
    <row r="15" spans="1:5" ht="85.5">
      <c r="A15" s="76"/>
      <c r="B15" s="18" t="s">
        <v>24</v>
      </c>
      <c r="C15" s="13" t="s">
        <v>17</v>
      </c>
      <c r="D15" s="11" t="s">
        <v>20</v>
      </c>
      <c r="E15" s="22"/>
    </row>
    <row r="18" spans="1:5" ht="45">
      <c r="A18" s="15" t="s">
        <v>11</v>
      </c>
      <c r="B18" s="15" t="s">
        <v>5</v>
      </c>
      <c r="C18" s="15" t="s">
        <v>14</v>
      </c>
      <c r="D18" s="15" t="s">
        <v>13</v>
      </c>
      <c r="E18" s="23" t="s">
        <v>15</v>
      </c>
    </row>
  </sheetData>
  <sheetProtection/>
  <mergeCells count="2">
    <mergeCell ref="A2:A5"/>
    <mergeCell ref="A13:A15"/>
  </mergeCells>
  <printOptions/>
  <pageMargins left="0.17" right="0.18" top="0.17" bottom="0.38" header="0.17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</cp:lastModifiedBy>
  <cp:lastPrinted>2021-03-23T13:41:19Z</cp:lastPrinted>
  <dcterms:created xsi:type="dcterms:W3CDTF">1996-10-08T23:32:33Z</dcterms:created>
  <dcterms:modified xsi:type="dcterms:W3CDTF">2021-03-24T10:13:08Z</dcterms:modified>
  <cp:category/>
  <cp:version/>
  <cp:contentType/>
  <cp:contentStatus/>
</cp:coreProperties>
</file>