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22995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'Лист1'!$A$1:$P$14</definedName>
  </definedNames>
  <calcPr fullCalcOnLoad="1"/>
</workbook>
</file>

<file path=xl/sharedStrings.xml><?xml version="1.0" encoding="utf-8"?>
<sst xmlns="http://schemas.openxmlformats.org/spreadsheetml/2006/main" count="99" uniqueCount="66">
  <si>
    <t>Од.вим.</t>
  </si>
  <si>
    <t>Загальна кількість</t>
  </si>
  <si>
    <t>Медико-технічне завдання на реагенти для Українського Референс-центру з клінічної лабораторної діагностики та метрології в 2021 році</t>
  </si>
  <si>
    <t xml:space="preserve"> №з/п</t>
  </si>
  <si>
    <t>Назва реактиву, або еквівалент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</si>
  <si>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</si>
  <si>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</si>
  <si>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</si>
  <si>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</si>
  <si>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>Національний класифікатор України Єдиний закупівельний словник ДК 021:2015</t>
  </si>
  <si>
    <t>Національний класифікатор України Класифікатор медичних виробів НК 024:2019</t>
  </si>
  <si>
    <t>Відомості про державну реєстрацію/технічний регламент</t>
  </si>
  <si>
    <t>ЛОТ  - Реагенти для автоматической системи для ID-карт IH-500 (закрита система):</t>
  </si>
  <si>
    <t>1</t>
  </si>
  <si>
    <t>паков</t>
  </si>
  <si>
    <t xml:space="preserve">Код ДК 021:2015 -33696500-0-Лабораторні реактиви </t>
  </si>
  <si>
    <t>Код 30596 Набір
реагентів для визначення типу крові АВО</t>
  </si>
  <si>
    <t>2</t>
  </si>
  <si>
    <t>Код 30597 Набір
реагентів для визначення типу крові АВО, сироватковий</t>
  </si>
  <si>
    <t>3</t>
  </si>
  <si>
    <t>Код 30598 Набір реагентів для визначення фенотипу</t>
  </si>
  <si>
    <t>4</t>
  </si>
  <si>
    <t>Код 30604 Набір реагентів для Проби Кумбса</t>
  </si>
  <si>
    <t>5</t>
  </si>
  <si>
    <t>47094 Анти-К скринінг антитіл IVD, контрольний матеріал</t>
  </si>
  <si>
    <t>6</t>
  </si>
  <si>
    <t>Код 30605 Набір реагентів для
Здійснення імуногематологічного контроля</t>
  </si>
  <si>
    <t>7</t>
  </si>
  <si>
    <t>Декларація про відповідність №UA .TR.754.DM/002-13-07-2016-v.2 від 23.03.2018, термін дії необмежений</t>
  </si>
  <si>
    <t>8</t>
  </si>
  <si>
    <t>9</t>
  </si>
  <si>
    <t>10</t>
  </si>
  <si>
    <t>Загальна вартість:</t>
  </si>
  <si>
    <t>Декларація про відповідність No DoC/SW-UA/02 від 22.07.2020 р., термін дії до 14.06.2021 р.</t>
  </si>
  <si>
    <t>Декларація про відповідність № UA.TR.754.BR.24740569/AConc/DOC-01, від 10.04.2018р., термін дії необмежений</t>
  </si>
  <si>
    <t>12</t>
  </si>
  <si>
    <t xml:space="preserve">Набір ID-DiaCell ABO або аналог </t>
  </si>
  <si>
    <t>Набір DiaClon Rh-subgroups+K або аналог</t>
  </si>
  <si>
    <t>Набір LISS/Coombs або аналог</t>
  </si>
  <si>
    <t>IH-QC1 Контроль або аналог</t>
  </si>
  <si>
    <t>IH-QC2 Контроль або аналог</t>
  </si>
  <si>
    <t>Розчин промивний A Концентрат або аналог</t>
  </si>
  <si>
    <t>Розчинник ID-Diluent 2 або аналог</t>
  </si>
  <si>
    <t>Декларація про відповідність No DoC/SW-UA/02, версія 5 від 01.06.2021 р., термін дії до 31.05.2026 р.</t>
  </si>
  <si>
    <t>Декларація про відповідність No DoC/SW-UA/03, версія 5 від 01.06.2021 р., термін дії до 31.05.2026 р.</t>
  </si>
  <si>
    <t>Код  58237 Буферний розчинник зразків ІВД, автоматичні/напівавтоматичні</t>
  </si>
  <si>
    <t>Код 63377 Засіб очищення приладу /аналізатора ІВД</t>
  </si>
  <si>
    <t>Набір DiaClon ABO/D+Reverse Grouping, або аналог</t>
  </si>
  <si>
    <t>Фасування/Дозування</t>
  </si>
  <si>
    <t>Номер за каталогом</t>
  </si>
  <si>
    <t>001237</t>
  </si>
  <si>
    <t>24х12</t>
  </si>
  <si>
    <t>003624</t>
  </si>
  <si>
    <t>002127</t>
  </si>
  <si>
    <t>004017</t>
  </si>
  <si>
    <t>1х12</t>
  </si>
  <si>
    <t>002121</t>
  </si>
  <si>
    <t>009290</t>
  </si>
  <si>
    <t>10 штативів з 60×700 мкл</t>
  </si>
  <si>
    <t>009818</t>
  </si>
  <si>
    <t xml:space="preserve">10×100 мл </t>
  </si>
  <si>
    <t>009321</t>
  </si>
  <si>
    <t>009322</t>
  </si>
  <si>
    <t>упаковка з 4-ма пробірками,4 x 6мл</t>
  </si>
  <si>
    <t>набір з 2 флаконів , 2 x 10 мл</t>
  </si>
  <si>
    <t>Набір DiaClon Anti-K або аналог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</si>
</sst>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/>
    </xf>
    <xf numFmtId="4" fontId="47" fillId="0" borderId="1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9" fillId="0" borderId="0" xfId="0" applyFont="1" applyBorder="1" applyAlignment="1">
      <alignment horizontal="right" vertical="center"/>
    </xf>
    <xf numFmtId="2" fontId="50" fillId="33" borderId="0" xfId="0" applyNumberFormat="1" applyFont="1" applyFill="1" applyAlignment="1">
      <alignment horizontal="center"/>
    </xf>
    <xf numFmtId="0" fontId="49" fillId="0" borderId="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46" fillId="0" borderId="1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"/>
  <sheetViews>
    <sheetView tabSelected="1" zoomScale="90" zoomScaleNormal="90" zoomScalePageLayoutView="0" workbookViewId="0" topLeftCell="A1">
      <selection activeCell="A15" sqref="A15:IV25"/>
    </sheetView>
  </sheetViews>
  <sheetFormatPr defaultColWidth="9.140625" defaultRowHeight="15"/>
  <cols>
    <col min="1" max="1" width="1.7109375" style="0" customWidth="1"/>
    <col min="2" max="2" width="4.28125" style="0" customWidth="1"/>
    <col min="3" max="3" width="11.00390625" style="0" customWidth="1"/>
    <col min="4" max="4" width="42.140625" style="0" customWidth="1"/>
    <col min="5" max="5" width="16.7109375" style="0" customWidth="1"/>
    <col min="6" max="6" width="8.00390625" style="0" customWidth="1"/>
    <col min="8" max="8" width="11.28125" style="0" customWidth="1"/>
    <col min="9" max="9" width="11.421875" style="0" customWidth="1"/>
    <col min="10" max="10" width="14.00390625" style="0" customWidth="1"/>
    <col min="11" max="11" width="9.57421875" style="0" customWidth="1"/>
    <col min="12" max="12" width="11.57421875" style="0" customWidth="1"/>
    <col min="13" max="13" width="10.57421875" style="0" customWidth="1"/>
    <col min="14" max="14" width="25.8515625" style="0" customWidth="1"/>
    <col min="15" max="15" width="26.00390625" style="0" customWidth="1"/>
    <col min="16" max="16" width="44.8515625" style="0" customWidth="1"/>
  </cols>
  <sheetData>
    <row r="1" spans="2:16" ht="46.5" customHeight="1">
      <c r="B1" s="34" t="s">
        <v>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7" s="5" customFormat="1" ht="51">
      <c r="B2" s="6" t="s">
        <v>3</v>
      </c>
      <c r="C2" s="32" t="s">
        <v>49</v>
      </c>
      <c r="D2" s="2" t="s">
        <v>4</v>
      </c>
      <c r="E2" s="2" t="s">
        <v>48</v>
      </c>
      <c r="F2" s="1" t="s">
        <v>0</v>
      </c>
      <c r="G2" s="2" t="s">
        <v>1</v>
      </c>
      <c r="H2" s="3" t="s">
        <v>5</v>
      </c>
      <c r="I2" s="7" t="s">
        <v>6</v>
      </c>
      <c r="J2" s="8" t="s">
        <v>7</v>
      </c>
      <c r="K2" s="7" t="s">
        <v>6</v>
      </c>
      <c r="L2" s="7" t="s">
        <v>8</v>
      </c>
      <c r="M2" s="7" t="s">
        <v>6</v>
      </c>
      <c r="N2" s="7" t="s">
        <v>9</v>
      </c>
      <c r="O2" s="7" t="s">
        <v>10</v>
      </c>
      <c r="P2" s="9" t="s">
        <v>11</v>
      </c>
      <c r="Q2" s="10"/>
    </row>
    <row r="3" spans="2:16" s="5" customFormat="1" ht="15">
      <c r="B3" s="35" t="s">
        <v>12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9" s="5" customFormat="1" ht="38.25">
      <c r="B4" s="4" t="s">
        <v>13</v>
      </c>
      <c r="C4" s="4" t="s">
        <v>50</v>
      </c>
      <c r="D4" s="11" t="s">
        <v>47</v>
      </c>
      <c r="E4" s="33" t="s">
        <v>51</v>
      </c>
      <c r="F4" s="4" t="s">
        <v>14</v>
      </c>
      <c r="G4" s="12" t="s">
        <v>25</v>
      </c>
      <c r="H4" s="13">
        <v>27578.18</v>
      </c>
      <c r="I4" s="14">
        <f>H4*G4</f>
        <v>165469.08000000002</v>
      </c>
      <c r="J4" s="15">
        <v>29275.2</v>
      </c>
      <c r="K4" s="16">
        <f>J4*G4</f>
        <v>175651.2</v>
      </c>
      <c r="L4" s="17">
        <f>SUM(J4+H4)/2</f>
        <v>28426.690000000002</v>
      </c>
      <c r="M4" s="16">
        <f>L4*G4</f>
        <v>170560.14</v>
      </c>
      <c r="N4" s="18" t="s">
        <v>15</v>
      </c>
      <c r="O4" s="18" t="s">
        <v>16</v>
      </c>
      <c r="P4" s="11" t="s">
        <v>43</v>
      </c>
      <c r="S4" s="19"/>
    </row>
    <row r="5" spans="2:19" s="5" customFormat="1" ht="47.25" customHeight="1">
      <c r="B5" s="4" t="s">
        <v>17</v>
      </c>
      <c r="C5" s="4" t="s">
        <v>52</v>
      </c>
      <c r="D5" s="11" t="s">
        <v>36</v>
      </c>
      <c r="E5" s="33" t="s">
        <v>64</v>
      </c>
      <c r="F5" s="4" t="s">
        <v>14</v>
      </c>
      <c r="G5" s="12" t="s">
        <v>31</v>
      </c>
      <c r="H5" s="20">
        <v>1122.43</v>
      </c>
      <c r="I5" s="14">
        <f aca="true" t="shared" si="0" ref="I5:I12">H5*G5</f>
        <v>11224.300000000001</v>
      </c>
      <c r="J5" s="15">
        <v>1191.98</v>
      </c>
      <c r="K5" s="16">
        <f aca="true" t="shared" si="1" ref="K5:K12">J5*G5</f>
        <v>11919.8</v>
      </c>
      <c r="L5" s="17">
        <f aca="true" t="shared" si="2" ref="L5:L12">SUM(J5+H5)/2</f>
        <v>1157.205</v>
      </c>
      <c r="M5" s="16">
        <f aca="true" t="shared" si="3" ref="M5:M12">L5*G5</f>
        <v>11572.05</v>
      </c>
      <c r="N5" s="18" t="s">
        <v>15</v>
      </c>
      <c r="O5" s="18" t="s">
        <v>18</v>
      </c>
      <c r="P5" s="11" t="s">
        <v>43</v>
      </c>
      <c r="S5" s="21"/>
    </row>
    <row r="6" spans="2:19" s="5" customFormat="1" ht="25.5">
      <c r="B6" s="4" t="s">
        <v>19</v>
      </c>
      <c r="C6" s="4" t="s">
        <v>53</v>
      </c>
      <c r="D6" s="11" t="s">
        <v>37</v>
      </c>
      <c r="E6" s="33" t="s">
        <v>51</v>
      </c>
      <c r="F6" s="4" t="s">
        <v>14</v>
      </c>
      <c r="G6" s="12" t="s">
        <v>17</v>
      </c>
      <c r="H6" s="20">
        <v>51308.64</v>
      </c>
      <c r="I6" s="14">
        <f>H6*G6</f>
        <v>102617.28</v>
      </c>
      <c r="J6" s="15">
        <v>54467.28</v>
      </c>
      <c r="K6" s="16">
        <f t="shared" si="1"/>
        <v>108934.56</v>
      </c>
      <c r="L6" s="17">
        <f t="shared" si="2"/>
        <v>52887.96</v>
      </c>
      <c r="M6" s="16">
        <f t="shared" si="3"/>
        <v>105775.92</v>
      </c>
      <c r="N6" s="18" t="s">
        <v>15</v>
      </c>
      <c r="O6" s="18" t="s">
        <v>20</v>
      </c>
      <c r="P6" s="11" t="s">
        <v>43</v>
      </c>
      <c r="S6" s="21"/>
    </row>
    <row r="7" spans="2:19" s="5" customFormat="1" ht="25.5">
      <c r="B7" s="4" t="s">
        <v>21</v>
      </c>
      <c r="C7" s="4" t="s">
        <v>54</v>
      </c>
      <c r="D7" s="11" t="s">
        <v>38</v>
      </c>
      <c r="E7" s="33" t="s">
        <v>51</v>
      </c>
      <c r="F7" s="4" t="s">
        <v>14</v>
      </c>
      <c r="G7" s="12" t="s">
        <v>13</v>
      </c>
      <c r="H7" s="20">
        <v>43826.13</v>
      </c>
      <c r="I7" s="14">
        <f t="shared" si="0"/>
        <v>43826.13</v>
      </c>
      <c r="J7" s="15">
        <v>46523.6</v>
      </c>
      <c r="K7" s="16">
        <f t="shared" si="1"/>
        <v>46523.6</v>
      </c>
      <c r="L7" s="17">
        <f t="shared" si="2"/>
        <v>45174.865</v>
      </c>
      <c r="M7" s="16">
        <f t="shared" si="3"/>
        <v>45174.865</v>
      </c>
      <c r="N7" s="18" t="s">
        <v>15</v>
      </c>
      <c r="O7" s="18" t="s">
        <v>22</v>
      </c>
      <c r="P7" s="11" t="s">
        <v>44</v>
      </c>
      <c r="S7" s="21"/>
    </row>
    <row r="8" spans="2:19" s="5" customFormat="1" ht="25.5">
      <c r="B8" s="4" t="s">
        <v>23</v>
      </c>
      <c r="C8" s="4" t="s">
        <v>56</v>
      </c>
      <c r="D8" s="11" t="s">
        <v>65</v>
      </c>
      <c r="E8" s="33" t="s">
        <v>55</v>
      </c>
      <c r="F8" s="4" t="s">
        <v>14</v>
      </c>
      <c r="G8" s="12" t="s">
        <v>35</v>
      </c>
      <c r="H8" s="20">
        <v>2066.17</v>
      </c>
      <c r="I8" s="14">
        <f t="shared" si="0"/>
        <v>24794.04</v>
      </c>
      <c r="J8" s="15">
        <v>2193.5</v>
      </c>
      <c r="K8" s="16">
        <f t="shared" si="1"/>
        <v>26322</v>
      </c>
      <c r="L8" s="17">
        <f t="shared" si="2"/>
        <v>2129.835</v>
      </c>
      <c r="M8" s="16">
        <f t="shared" si="3"/>
        <v>25558.02</v>
      </c>
      <c r="N8" s="18" t="s">
        <v>15</v>
      </c>
      <c r="O8" s="22" t="s">
        <v>24</v>
      </c>
      <c r="P8" s="11" t="s">
        <v>43</v>
      </c>
      <c r="S8" s="21"/>
    </row>
    <row r="9" spans="2:19" s="5" customFormat="1" ht="38.25">
      <c r="B9" s="4" t="s">
        <v>25</v>
      </c>
      <c r="C9" s="4" t="s">
        <v>57</v>
      </c>
      <c r="D9" s="11" t="s">
        <v>42</v>
      </c>
      <c r="E9" s="33" t="s">
        <v>58</v>
      </c>
      <c r="F9" s="4" t="s">
        <v>14</v>
      </c>
      <c r="G9" s="12" t="s">
        <v>19</v>
      </c>
      <c r="H9" s="20">
        <v>4460.83</v>
      </c>
      <c r="I9" s="23">
        <f>H9*G9</f>
        <v>13382.49</v>
      </c>
      <c r="J9" s="15">
        <v>4734.75</v>
      </c>
      <c r="K9" s="16">
        <f t="shared" si="1"/>
        <v>14204.25</v>
      </c>
      <c r="L9" s="17">
        <f>SUM(J9+H9)/2</f>
        <v>4597.79</v>
      </c>
      <c r="M9" s="16">
        <f t="shared" si="3"/>
        <v>13793.369999999999</v>
      </c>
      <c r="N9" s="18" t="s">
        <v>15</v>
      </c>
      <c r="O9" s="18" t="s">
        <v>45</v>
      </c>
      <c r="P9" s="11" t="s">
        <v>28</v>
      </c>
      <c r="S9" s="21"/>
    </row>
    <row r="10" spans="2:19" s="5" customFormat="1" ht="36.75">
      <c r="B10" s="4" t="s">
        <v>27</v>
      </c>
      <c r="C10" s="4" t="s">
        <v>59</v>
      </c>
      <c r="D10" s="11" t="s">
        <v>41</v>
      </c>
      <c r="E10" s="33" t="s">
        <v>60</v>
      </c>
      <c r="F10" s="4" t="s">
        <v>14</v>
      </c>
      <c r="G10" s="12" t="s">
        <v>29</v>
      </c>
      <c r="H10" s="20">
        <v>2640.76</v>
      </c>
      <c r="I10" s="23">
        <f t="shared" si="0"/>
        <v>21126.08</v>
      </c>
      <c r="J10" s="15">
        <v>2802.33</v>
      </c>
      <c r="K10" s="16">
        <f t="shared" si="1"/>
        <v>22418.64</v>
      </c>
      <c r="L10" s="17">
        <f t="shared" si="2"/>
        <v>2721.545</v>
      </c>
      <c r="M10" s="16">
        <f t="shared" si="3"/>
        <v>21772.36</v>
      </c>
      <c r="N10" s="18" t="s">
        <v>15</v>
      </c>
      <c r="O10" s="22" t="s">
        <v>46</v>
      </c>
      <c r="P10" s="24" t="s">
        <v>34</v>
      </c>
      <c r="S10" s="21"/>
    </row>
    <row r="11" spans="2:19" s="5" customFormat="1" ht="49.5" customHeight="1">
      <c r="B11" s="4" t="s">
        <v>29</v>
      </c>
      <c r="C11" s="4" t="s">
        <v>61</v>
      </c>
      <c r="D11" s="11" t="s">
        <v>39</v>
      </c>
      <c r="E11" s="33" t="s">
        <v>63</v>
      </c>
      <c r="F11" s="4" t="s">
        <v>14</v>
      </c>
      <c r="G11" s="12" t="s">
        <v>13</v>
      </c>
      <c r="H11" s="20">
        <v>3203.58</v>
      </c>
      <c r="I11" s="23">
        <f t="shared" si="0"/>
        <v>3203.58</v>
      </c>
      <c r="J11" s="15">
        <v>3400.46</v>
      </c>
      <c r="K11" s="16">
        <f t="shared" si="1"/>
        <v>3400.46</v>
      </c>
      <c r="L11" s="17">
        <f t="shared" si="2"/>
        <v>3302.02</v>
      </c>
      <c r="M11" s="16">
        <f t="shared" si="3"/>
        <v>3302.02</v>
      </c>
      <c r="N11" s="18" t="s">
        <v>15</v>
      </c>
      <c r="O11" s="18" t="s">
        <v>26</v>
      </c>
      <c r="P11" s="11" t="s">
        <v>43</v>
      </c>
      <c r="Q11" s="25"/>
      <c r="S11" s="21"/>
    </row>
    <row r="12" spans="2:19" s="5" customFormat="1" ht="51">
      <c r="B12" s="4" t="s">
        <v>30</v>
      </c>
      <c r="C12" s="4" t="s">
        <v>62</v>
      </c>
      <c r="D12" s="11" t="s">
        <v>40</v>
      </c>
      <c r="E12" s="33" t="s">
        <v>63</v>
      </c>
      <c r="F12" s="4" t="s">
        <v>14</v>
      </c>
      <c r="G12" s="12" t="s">
        <v>13</v>
      </c>
      <c r="H12" s="20">
        <v>3385.48</v>
      </c>
      <c r="I12" s="23">
        <f t="shared" si="0"/>
        <v>3385.48</v>
      </c>
      <c r="J12" s="15">
        <v>3593.06</v>
      </c>
      <c r="K12" s="16">
        <f t="shared" si="1"/>
        <v>3593.06</v>
      </c>
      <c r="L12" s="17">
        <f t="shared" si="2"/>
        <v>3489.27</v>
      </c>
      <c r="M12" s="16">
        <f t="shared" si="3"/>
        <v>3489.27</v>
      </c>
      <c r="N12" s="18" t="s">
        <v>15</v>
      </c>
      <c r="O12" s="18" t="s">
        <v>26</v>
      </c>
      <c r="P12" s="11" t="s">
        <v>33</v>
      </c>
      <c r="Q12" s="25"/>
      <c r="S12" s="21"/>
    </row>
    <row r="13" spans="2:16" ht="18.75" customHeight="1">
      <c r="B13" s="26"/>
      <c r="C13" s="26"/>
      <c r="D13" s="36" t="s">
        <v>32</v>
      </c>
      <c r="E13" s="36"/>
      <c r="F13" s="36"/>
      <c r="G13" s="36"/>
      <c r="H13" s="36"/>
      <c r="I13" s="16">
        <f>SUM(I4:I12)</f>
        <v>389028.46</v>
      </c>
      <c r="J13" s="27"/>
      <c r="K13" s="16">
        <f>SUM(K4:K12)</f>
        <v>412967.57</v>
      </c>
      <c r="L13" s="26"/>
      <c r="M13" s="16">
        <f>SUM(M4:M12)</f>
        <v>400998.015</v>
      </c>
      <c r="N13" s="16"/>
      <c r="O13" s="16"/>
      <c r="P13" s="28"/>
    </row>
    <row r="14" spans="2:16" ht="18.75" customHeight="1">
      <c r="B14" s="5"/>
      <c r="C14" s="5"/>
      <c r="D14" s="29"/>
      <c r="E14" s="29"/>
      <c r="F14" s="29"/>
      <c r="G14" s="29"/>
      <c r="H14" s="29"/>
      <c r="I14" s="30"/>
      <c r="J14" s="31"/>
      <c r="K14" s="31"/>
      <c r="L14" s="31"/>
      <c r="M14" s="31"/>
      <c r="N14" s="31"/>
      <c r="O14" s="31"/>
      <c r="P14" s="5"/>
    </row>
  </sheetData>
  <sheetProtection/>
  <mergeCells count="3">
    <mergeCell ref="B1:P1"/>
    <mergeCell ref="B3:P3"/>
    <mergeCell ref="D13:H13"/>
  </mergeCells>
  <printOptions/>
  <pageMargins left="0.17" right="0.17" top="0.17" bottom="0.16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2021-08-09T07:36:16Z</dcterms:modified>
  <cp:category/>
  <cp:version/>
  <cp:contentType/>
  <cp:contentStatus/>
</cp:coreProperties>
</file>