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120" yWindow="-120" windowWidth="21840" windowHeight="13140"/>
  </bookViews>
  <sheets>
    <sheet name="контейнери та інше" sheetId="3" r:id="rId1"/>
    <sheet name="пробірки" sheetId="2" r:id="rId2"/>
    <sheet name="реагенти" sheetId="1" r:id="rId3"/>
  </sheets>
  <externalReferences>
    <externalReference r:id="rId4"/>
  </externalReferenc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c r="H17" s="1"/>
  <c r="F16"/>
  <c r="F17" s="1"/>
  <c r="I16"/>
  <c r="J16" s="1"/>
  <c r="J17" s="1"/>
  <c r="J20" i="3" l="1"/>
  <c r="H20"/>
  <c r="F20"/>
  <c r="F18"/>
  <c r="H18"/>
  <c r="I18"/>
  <c r="J18"/>
  <c r="F19"/>
  <c r="H19"/>
  <c r="I19"/>
  <c r="J19"/>
  <c r="I17" l="1"/>
  <c r="J17" s="1"/>
  <c r="H17"/>
  <c r="F17"/>
  <c r="I16"/>
  <c r="J16" s="1"/>
  <c r="H16"/>
  <c r="F16"/>
  <c r="I15"/>
  <c r="J15" s="1"/>
  <c r="H15"/>
  <c r="F15"/>
  <c r="I14"/>
  <c r="J14" s="1"/>
  <c r="H14"/>
  <c r="F14"/>
  <c r="I13"/>
  <c r="J13" s="1"/>
  <c r="H13"/>
  <c r="F13"/>
  <c r="I12"/>
  <c r="J12" s="1"/>
  <c r="H12"/>
  <c r="F12"/>
  <c r="I11"/>
  <c r="J11" s="1"/>
  <c r="H11"/>
  <c r="F11"/>
  <c r="I10"/>
  <c r="J10" s="1"/>
  <c r="H10"/>
  <c r="F10"/>
  <c r="I9"/>
  <c r="J9" s="1"/>
  <c r="H9"/>
  <c r="F9"/>
  <c r="I8"/>
  <c r="J8" s="1"/>
  <c r="H8"/>
  <c r="F8"/>
  <c r="I7"/>
  <c r="J7" s="1"/>
  <c r="H7"/>
  <c r="F7"/>
  <c r="I6"/>
  <c r="J6" s="1"/>
  <c r="H6"/>
  <c r="F6"/>
  <c r="I5"/>
  <c r="J5" s="1"/>
  <c r="H5"/>
  <c r="F5"/>
  <c r="I11" i="2"/>
  <c r="J11" s="1"/>
  <c r="H11"/>
  <c r="F11"/>
  <c r="I10"/>
  <c r="J10" s="1"/>
  <c r="H10"/>
  <c r="F10"/>
  <c r="I9"/>
  <c r="J9" s="1"/>
  <c r="H9"/>
  <c r="F9"/>
  <c r="I8"/>
  <c r="J8" s="1"/>
  <c r="H8"/>
  <c r="F8"/>
  <c r="H12" l="1"/>
  <c r="J12" l="1"/>
  <c r="F12"/>
  <c r="I6" i="1" l="1"/>
  <c r="J6" s="1"/>
  <c r="I7"/>
  <c r="J7" s="1"/>
  <c r="I8"/>
  <c r="J8" s="1"/>
  <c r="I9"/>
  <c r="J9" s="1"/>
  <c r="I10"/>
  <c r="J10" s="1"/>
  <c r="I11"/>
  <c r="J11" s="1"/>
  <c r="I12"/>
  <c r="J12" s="1"/>
  <c r="I13"/>
  <c r="J13" s="1"/>
  <c r="I14"/>
  <c r="J14" s="1"/>
  <c r="I15"/>
  <c r="J15" s="1"/>
  <c r="I16"/>
  <c r="J16" s="1"/>
  <c r="I17"/>
  <c r="J17" s="1"/>
  <c r="I18"/>
  <c r="J18" s="1"/>
  <c r="I19"/>
  <c r="J19" s="1"/>
  <c r="I20"/>
  <c r="J20" s="1"/>
  <c r="I21"/>
  <c r="J21" s="1"/>
  <c r="I22"/>
  <c r="J22" s="1"/>
  <c r="I23"/>
  <c r="J23" s="1"/>
  <c r="I24"/>
  <c r="J24" s="1"/>
  <c r="I25"/>
  <c r="J25" s="1"/>
  <c r="I26"/>
  <c r="J26" s="1"/>
  <c r="I27"/>
  <c r="J27" s="1"/>
  <c r="H6"/>
  <c r="H7"/>
  <c r="H8"/>
  <c r="H9"/>
  <c r="H10"/>
  <c r="H11"/>
  <c r="H12"/>
  <c r="H13"/>
  <c r="H14"/>
  <c r="H15"/>
  <c r="H16"/>
  <c r="H17"/>
  <c r="H18"/>
  <c r="H19"/>
  <c r="H20"/>
  <c r="H21"/>
  <c r="H22"/>
  <c r="H23"/>
  <c r="H24"/>
  <c r="H25"/>
  <c r="H26"/>
  <c r="H27"/>
  <c r="H28"/>
  <c r="H29"/>
  <c r="H30"/>
  <c r="H31"/>
  <c r="H32"/>
  <c r="H33"/>
  <c r="H34"/>
  <c r="H35"/>
  <c r="H36"/>
  <c r="I5"/>
  <c r="J5" s="1"/>
  <c r="H5"/>
  <c r="H37" l="1"/>
  <c r="F6"/>
  <c r="F7"/>
  <c r="F8"/>
  <c r="F9"/>
  <c r="F10"/>
  <c r="F11"/>
  <c r="F12"/>
  <c r="F13"/>
  <c r="F14"/>
  <c r="F15"/>
  <c r="F16"/>
  <c r="F17"/>
  <c r="F18"/>
  <c r="F19"/>
  <c r="F20"/>
  <c r="F21"/>
  <c r="F22"/>
  <c r="F23"/>
  <c r="F24"/>
  <c r="F25"/>
  <c r="F26"/>
  <c r="F27"/>
  <c r="F5"/>
  <c r="C34"/>
  <c r="C32"/>
  <c r="C31"/>
  <c r="C30"/>
  <c r="C29"/>
  <c r="C28"/>
  <c r="C33" l="1"/>
  <c r="C35"/>
  <c r="C36"/>
  <c r="E28"/>
  <c r="E29"/>
  <c r="E30"/>
  <c r="E31"/>
  <c r="E32"/>
  <c r="E33"/>
  <c r="E34"/>
  <c r="E35"/>
  <c r="E36"/>
  <c r="F36" l="1"/>
  <c r="I36"/>
  <c r="J36" s="1"/>
  <c r="F28"/>
  <c r="I28"/>
  <c r="J28" s="1"/>
  <c r="F35"/>
  <c r="I35"/>
  <c r="J35" s="1"/>
  <c r="F31"/>
  <c r="I31"/>
  <c r="J31" s="1"/>
  <c r="F34"/>
  <c r="I34"/>
  <c r="J34" s="1"/>
  <c r="F30"/>
  <c r="I30"/>
  <c r="J30" s="1"/>
  <c r="F32"/>
  <c r="I32"/>
  <c r="J32" s="1"/>
  <c r="F33"/>
  <c r="I33"/>
  <c r="J33" s="1"/>
  <c r="F29"/>
  <c r="I29"/>
  <c r="J29" s="1"/>
  <c r="F37" l="1"/>
  <c r="J37"/>
</calcChain>
</file>

<file path=xl/sharedStrings.xml><?xml version="1.0" encoding="utf-8"?>
<sst xmlns="http://schemas.openxmlformats.org/spreadsheetml/2006/main" count="330" uniqueCount="128">
  <si>
    <t>№</t>
  </si>
  <si>
    <t>Міжнародна непатентована назва лікарського засобу / Назва медичного виробу (6)</t>
  </si>
  <si>
    <t>Одиниця виміру</t>
  </si>
  <si>
    <t>Кількість</t>
  </si>
  <si>
    <t>Набір</t>
  </si>
  <si>
    <t>Мікрочип типу WT для мікрочипової системи електрофорезу нуклеїнових кислот MultiNA</t>
  </si>
  <si>
    <t>шт.</t>
  </si>
  <si>
    <t>одиниця</t>
  </si>
  <si>
    <t>Набір багатоколірних проб для виявлення теломерних ділянок всіх хромосом</t>
  </si>
  <si>
    <t>Мікропробірка для RT-ПЛР по 8 шт в стрипі, з оптичною індивідуальною кришкою, AppliedBiosystems, 0,2 мкл</t>
  </si>
  <si>
    <t>250 стріпів/уп</t>
  </si>
  <si>
    <t>Система для фільтрування буферних розчинів</t>
  </si>
  <si>
    <t>Оптичні прозорі пробирки по 0,5 мл, PCR Tubes, E4942, 200 проб</t>
  </si>
  <si>
    <t>Центрифужні мікропробірки, 1.5ml micro tube /500pkg(Axygen), MCT-150-C</t>
  </si>
  <si>
    <t>Венфільтр MILLEX для резервуара TANKMPK03</t>
  </si>
  <si>
    <t>Фільтр фінішний для Миликью  Direct Q 3UV 0,22 мкл</t>
  </si>
  <si>
    <t>УФ-лампа для Миликью Direct Q 3UV</t>
  </si>
  <si>
    <t>Катоди до масспектрометра на газ.хроматограф</t>
  </si>
  <si>
    <t xml:space="preserve"> ціна 1 за одиницю, грн </t>
  </si>
  <si>
    <t xml:space="preserve">Сумма 1  </t>
  </si>
  <si>
    <t xml:space="preserve"> ціна 2 за одиницю, грн </t>
  </si>
  <si>
    <t xml:space="preserve">Сумма 2  </t>
  </si>
  <si>
    <t>Середня за одиницю</t>
  </si>
  <si>
    <t>Сумма</t>
  </si>
  <si>
    <t xml:space="preserve">НАЦІОНАЛЬНИЙ КЛАСИФІКАТОР УКРАЇНИ
Єдиний закупівельний словник          ДК 021:2015  </t>
  </si>
  <si>
    <t>Відомості про державну реєстрацію/технічний регламент</t>
  </si>
  <si>
    <t>НАЦІОНАЛЬНИЙ КЛАСИФІКАТОР УКРАЇНИ Класифікатор медичних виробів НК 024:2019</t>
  </si>
  <si>
    <t>58088 - Фільтр для очистки води бактеріальний, нестерілізуемий</t>
  </si>
  <si>
    <t>61296-Мікропланшет ІВД</t>
  </si>
  <si>
    <t>Декларація про відповідність</t>
  </si>
  <si>
    <t>Лист пояснення про те, що позиції не потребують реєстрації</t>
  </si>
  <si>
    <t>30607-Набір реагентів для визначання антитіла лейкоцитинарного антигена людини</t>
  </si>
  <si>
    <t>30610- Набір реагентів для визначання антигенів нуклеїнової кислоти лейкоцитів</t>
  </si>
  <si>
    <t>30609- Набір реагентів для визначання контрольних клітин лейкоцитинарного антигена людини</t>
  </si>
  <si>
    <t>42651-Буферний ізотонічний сольовий розчин, IVD</t>
  </si>
  <si>
    <t>62509-Молекулярна вода ІВД</t>
  </si>
  <si>
    <t xml:space="preserve">62623-Реагент для ампліфікації нуклеїнових кислот ІВД
</t>
  </si>
  <si>
    <t>60091 - ПЛР-майстер-мікс амліфікаціонний реагент ІВД, набір</t>
  </si>
  <si>
    <t>62173 - Секвенування нуклеїнових кислот набір реагентів ІВД</t>
  </si>
  <si>
    <t>46238 - Пробірка, стерильна</t>
  </si>
  <si>
    <t>62604 - Набір для побудови бібліотеки нуклеїнової кислоти ІВД</t>
  </si>
  <si>
    <t>30623-
Набір реагентів для виявляння гібридизації нуклеїнових кислот IVD</t>
  </si>
  <si>
    <t>30302- Набір реагентів для вимірювання зондів DNA</t>
  </si>
  <si>
    <t>30302-  Набір реагентів для вимірювання зондів DNA</t>
  </si>
  <si>
    <t>30302 - Набір реагентів для вимірювання зондів DNA</t>
  </si>
  <si>
    <t>46239 - Пробірка, стерильна</t>
  </si>
  <si>
    <t>35435 Ультрафіолетовий блок очищення води</t>
  </si>
  <si>
    <t>47337 Шприц для газової / рідинної хроматографії</t>
  </si>
  <si>
    <t>35434 - Очищувальна установка для води, зворотний осмос</t>
  </si>
  <si>
    <t>53967- Електрофорез білків IVD, набір, електрофорез</t>
  </si>
  <si>
    <t>52521 Екстракція/ізоляція нуклеїнових кислот, набір IVD</t>
  </si>
  <si>
    <t>30623 Набір реагентів для визначення гібридизації нуклеїнових кислот IVD</t>
  </si>
  <si>
    <t>62173 Секвенування нуклеїнових кислот набір реагентів ІВД</t>
  </si>
  <si>
    <t>кода не має</t>
  </si>
  <si>
    <t>30606 - Набір реагентів для вимірювання комплементу для HLA-тестування</t>
  </si>
  <si>
    <t>30607 -
Набір реагентів для визначання антитіла лейкоцитинарного антигена людини</t>
  </si>
  <si>
    <t xml:space="preserve">Набір TaqMan™ Fast Advanced Master Mix (200реакцій) </t>
  </si>
  <si>
    <t>Пробірки для лізису зразків, з кришкою safe-lock. Пробірки Sample Tubes RB (2 ml) x 1000 шт</t>
  </si>
  <si>
    <t xml:space="preserve">Контейнер для анодного буферу Anode Buffer Container, CE-IVD </t>
  </si>
  <si>
    <t xml:space="preserve">Контейнер для катодного буферу Cathode Buffer Container, CE-IVD </t>
  </si>
  <si>
    <t xml:space="preserve">Гумові покриття для контейнерів з буфером Septa Cathode Buffer Container, 3500 Series CE-IVD </t>
  </si>
  <si>
    <t xml:space="preserve">Катридж SMARTPACK DQ3 </t>
  </si>
  <si>
    <t xml:space="preserve">Шприц для газового хроматографа </t>
  </si>
  <si>
    <t xml:space="preserve">Фільтр на газ.хроматограф </t>
  </si>
  <si>
    <t>Набір Maxwell® RSC Blood DNA Kit, 48 проб</t>
  </si>
  <si>
    <t>Набір Maxwell® RSC Tissue DNA Kit, 48 проб</t>
  </si>
  <si>
    <t>Набір Maxwell® RSC Buffy Coat DNA Kit, 48 проб</t>
  </si>
  <si>
    <t>Набір Maxwell® RSC simplyRNA Blood Kit, 48 проб</t>
  </si>
  <si>
    <t>Набір QuantiFluor® dsDNA System, 2000 проб</t>
  </si>
  <si>
    <t>Набір Myeloid Plus Solution by SOPHiA GENETICS, (24 зразка ДНК+ 24 зразка РНК)</t>
  </si>
  <si>
    <t xml:space="preserve"> Набір MiSeq Reagent Kit v3 (600-cycle) (на 24 зразка)</t>
  </si>
  <si>
    <t>Набір MiSeq Reagent Kit v2 (500-cycles) (на 12 зразків)</t>
  </si>
  <si>
    <t xml:space="preserve">Набір PhiX Control v3, </t>
  </si>
  <si>
    <t>Набір NG1201 ProNex NGS Library Quant Kit , 500 реакцій</t>
  </si>
  <si>
    <t>Промивочний буфер FlowPRA Wash Buffer</t>
  </si>
  <si>
    <t>Реагент FlowPRA Reagent Pack</t>
  </si>
  <si>
    <t xml:space="preserve"> Реагент FlowPRA Class I Positive Control, 1 мл</t>
  </si>
  <si>
    <t xml:space="preserve"> Реагент FlowPRA™ Class l &amp; II Negative Control, 10 тестов</t>
  </si>
  <si>
    <t xml:space="preserve"> Набір FlowPRA Control beads</t>
  </si>
  <si>
    <t>Набір FlowPRA Class I Screening Test, 50 тестов</t>
  </si>
  <si>
    <t xml:space="preserve"> Набір FlowPRA Class II Screening Test, 50 тестов</t>
  </si>
  <si>
    <t xml:space="preserve"> Набір FlowDSA-XM, 25 тестів</t>
  </si>
  <si>
    <t>Набір KMRassay qPCR Buffer &amp; Enzyme, на 288 реакций</t>
  </si>
  <si>
    <t xml:space="preserve">Набір для SBT HLA- типування SeCore DQB1 2AMP Locus Kit Sequencing, 25 тестів, </t>
  </si>
  <si>
    <t>Набір для SBT HLA- типування SeCore А Locus Kit Sequencing, 25 тестів</t>
  </si>
  <si>
    <t>Набір для SBT HLA- типування SeCore В Locus Kit Sequencing, 25 тестів</t>
  </si>
  <si>
    <t>Набір для SBT HLA- типування SeCore С Locus Kit Sequencing, 25 тестів</t>
  </si>
  <si>
    <t>Набір для SBT HLA- типування SeCore екзонів 2&amp;3 DRB1 Locus Kit Sequencing, 25 тестів</t>
  </si>
  <si>
    <t>Високомолекулярна вода DEPC-Treated Water,  5 x 1.0 mL</t>
  </si>
  <si>
    <t xml:space="preserve"> Набір DreamTaq PCR Master Mix (2X), 200 реакций</t>
  </si>
  <si>
    <t xml:space="preserve">Баркоди для помітки зразків Ion Xpress™ Barcode Adapters 1-96 Kit, </t>
  </si>
  <si>
    <t xml:space="preserve"> Колонка капілярна  60м, 0,25мм, 0,25мкм</t>
  </si>
  <si>
    <t>Реагент FlowPRA™ Class II Positive Control, 10 тестов</t>
  </si>
  <si>
    <t>Набір реагентів (13 сумішей мультиплексних маркерів) для HLA-типування та детекції химеризму KMRtype (24 реакції),</t>
  </si>
  <si>
    <t>Набір реагентів (39 маркерів) для моніторингу химеризму методом кількісної ПЛР  KMRtrack (48 реакції)</t>
  </si>
  <si>
    <r>
      <rPr>
        <b/>
        <sz val="11"/>
        <color theme="1"/>
        <rFont val="Times New Roman"/>
        <family val="1"/>
        <charset val="204"/>
      </rPr>
      <t>ІНФОРМАЦІЯ
про необхідні технічні, якісні та кількісні характеристики предмету закупівлі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(генетичні дослідження)</t>
    </r>
    <r>
      <rPr>
        <sz val="11"/>
        <color theme="1"/>
        <rFont val="Times New Roman"/>
        <family val="1"/>
        <charset val="204"/>
      </rPr>
      <t xml:space="preserve">
</t>
    </r>
  </si>
  <si>
    <t>Голова робочої групи</t>
  </si>
  <si>
    <t xml:space="preserve">Медичний директор </t>
  </si>
  <si>
    <t>Чернишук С.С.</t>
  </si>
  <si>
    <t>Члени робочої групи:</t>
  </si>
  <si>
    <t xml:space="preserve">Заступник генерального директора з медичної частини                       </t>
  </si>
  <si>
    <t>Іванова Т.П.</t>
  </si>
  <si>
    <t>Завідувач Спеціалізованим медико-генетичним центром</t>
  </si>
  <si>
    <t>Галаган В.О.</t>
  </si>
  <si>
    <t>Завідувач дитячим патологоанатомічним відділенням</t>
  </si>
  <si>
    <t>Жежера В.М.</t>
  </si>
  <si>
    <t>Завідувач Українським Референс-центром з клінічної лабораторної діагностики та метрології</t>
  </si>
  <si>
    <t>Яновська В.Г.</t>
  </si>
  <si>
    <t>Завідувач лабораторії медичної генетики СМГЦ</t>
  </si>
  <si>
    <t>Ольхович Н.В.</t>
  </si>
  <si>
    <t>Завідувач бактеріологічної лабораторії</t>
  </si>
  <si>
    <t>Головня О.М.</t>
  </si>
  <si>
    <t>Завідувач лабораторії КДП</t>
  </si>
  <si>
    <t>Кондрьонкіна Г.Б.</t>
  </si>
  <si>
    <t>Економіст</t>
  </si>
  <si>
    <t>Разборська С.В.</t>
  </si>
  <si>
    <t xml:space="preserve"> 33690000-0 Продукція медичного призначення</t>
  </si>
  <si>
    <t xml:space="preserve"> 33192500-7 Пробірки</t>
  </si>
  <si>
    <t xml:space="preserve">33141600-6 Контейнери та пакети для забору матеріалу для  аналізів, дренажі та комплекти </t>
  </si>
  <si>
    <t xml:space="preserve">Магнітні штативи для NGS для пробирок на  1,5 мл  16 образцов </t>
  </si>
  <si>
    <t xml:space="preserve">Магнітні штативи для NGS для пробирок на  0,2 мл 
 96 образцов </t>
  </si>
  <si>
    <r>
      <rPr>
        <b/>
        <sz val="12"/>
        <color theme="1"/>
        <rFont val="Calibri"/>
        <family val="2"/>
        <charset val="204"/>
        <scheme val="minor"/>
      </rPr>
      <t>ІНФОРМАЦІЯ
про необхідні технічні, якісні та кількісні характеристики предмету закупівлі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(генетичні дослідження)</t>
    </r>
    <r>
      <rPr>
        <sz val="12"/>
        <color theme="1"/>
        <rFont val="Calibri"/>
        <family val="2"/>
        <charset val="204"/>
        <scheme val="minor"/>
      </rPr>
      <t xml:space="preserve">
</t>
    </r>
  </si>
  <si>
    <t>ЛОТ 1</t>
  </si>
  <si>
    <t>LAB EQUIP, TEST TUBE, 12 х 75 mm, POLYPROPYLENE (250/PK)   
Тестові пробірки ЛАБ ЕКВІП, 12 x 75 мм (mm), поліпропілен (250шт/упак)</t>
  </si>
  <si>
    <t>пач</t>
  </si>
  <si>
    <t>Загалом</t>
  </si>
  <si>
    <t>ЛОТ 2</t>
  </si>
  <si>
    <t>46237 - Нестерільна пробірка</t>
  </si>
</sst>
</file>

<file path=xl/styles.xml><?xml version="1.0" encoding="utf-8"?>
<styleSheet xmlns="http://schemas.openxmlformats.org/spreadsheetml/2006/main">
  <numFmts count="1">
    <numFmt numFmtId="164" formatCode="#,##0.00_₴"/>
  </numFmts>
  <fonts count="19">
    <font>
      <sz val="11"/>
      <color theme="1"/>
      <name val="Calibri"/>
      <family val="2"/>
      <scheme val="minor"/>
    </font>
    <font>
      <b/>
      <sz val="10"/>
      <color theme="1"/>
      <name val="Times New Roman"/>
      <family val="1"/>
      <charset val="204"/>
    </font>
    <font>
      <b/>
      <sz val="10"/>
      <name val="Times New Roman"/>
      <family val="1"/>
      <charset val="204"/>
    </font>
    <font>
      <sz val="10"/>
      <name val="Times New Roman"/>
      <family val="1"/>
      <charset val="204"/>
    </font>
    <font>
      <sz val="10"/>
      <color theme="1"/>
      <name val="Times New Roman"/>
      <family val="1"/>
      <charset val="204"/>
    </font>
    <font>
      <sz val="10"/>
      <color theme="1"/>
      <name val="Calibri"/>
      <family val="2"/>
      <scheme val="minor"/>
    </font>
    <font>
      <sz val="10"/>
      <color theme="1"/>
      <name val="Calibri"/>
      <family val="2"/>
      <charset val="204"/>
      <scheme val="minor"/>
    </font>
    <font>
      <sz val="10"/>
      <color rgb="FF000000"/>
      <name val="Calibri"/>
      <family val="2"/>
      <charset val="204"/>
      <scheme val="minor"/>
    </font>
    <font>
      <sz val="11"/>
      <color theme="1"/>
      <name val="Times New Roman"/>
      <family val="1"/>
      <charset val="204"/>
    </font>
    <font>
      <b/>
      <sz val="11"/>
      <color theme="1"/>
      <name val="Times New Roman"/>
      <family val="1"/>
      <charset val="204"/>
    </font>
    <font>
      <sz val="14"/>
      <color theme="1"/>
      <name val="Times New Roman"/>
      <family val="1"/>
      <charset val="204"/>
    </font>
    <font>
      <sz val="14"/>
      <color theme="1"/>
      <name val="Calibri"/>
      <family val="2"/>
      <scheme val="minor"/>
    </font>
    <font>
      <sz val="12"/>
      <color theme="1"/>
      <name val="Times New Roman"/>
      <family val="1"/>
      <charset val="204"/>
    </font>
    <font>
      <sz val="12"/>
      <color theme="1"/>
      <name val="Calibri"/>
      <family val="2"/>
      <scheme val="minor"/>
    </font>
    <font>
      <sz val="12"/>
      <color theme="1"/>
      <name val="Calibri"/>
      <family val="2"/>
      <charset val="204"/>
      <scheme val="minor"/>
    </font>
    <font>
      <b/>
      <sz val="12"/>
      <color theme="1"/>
      <name val="Calibri"/>
      <family val="2"/>
      <charset val="204"/>
      <scheme val="minor"/>
    </font>
    <font>
      <b/>
      <sz val="12"/>
      <name val="Calibri"/>
      <family val="2"/>
      <charset val="204"/>
      <scheme val="minor"/>
    </font>
    <font>
      <sz val="12"/>
      <name val="Calibri"/>
      <family val="2"/>
      <charset val="204"/>
      <scheme val="minor"/>
    </font>
    <font>
      <sz val="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cellStyleXfs>
  <cellXfs count="98">
    <xf numFmtId="0" fontId="0" fillId="0" borderId="0" xfId="0"/>
    <xf numFmtId="0" fontId="1" fillId="0" borderId="1"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5" fillId="0" borderId="0" xfId="0" applyFont="1"/>
    <xf numFmtId="164" fontId="4" fillId="0" borderId="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xf numFmtId="164" fontId="4" fillId="0" borderId="0" xfId="0" applyNumberFormat="1" applyFont="1" applyAlignment="1">
      <alignment horizontal="center" vertical="center"/>
    </xf>
    <xf numFmtId="0" fontId="4" fillId="0" borderId="1" xfId="0" applyFont="1" applyFill="1" applyBorder="1" applyAlignment="1">
      <alignment vertical="center" wrapText="1"/>
    </xf>
    <xf numFmtId="4" fontId="4" fillId="0" borderId="1" xfId="0" applyNumberFormat="1" applyFont="1" applyFill="1" applyBorder="1" applyAlignment="1">
      <alignment horizontal="center" vertical="center"/>
    </xf>
    <xf numFmtId="0" fontId="5" fillId="0" borderId="0" xfId="0" applyFont="1" applyFill="1"/>
    <xf numFmtId="164" fontId="2" fillId="0" borderId="1" xfId="0" applyNumberFormat="1" applyFont="1" applyFill="1" applyBorder="1" applyAlignment="1">
      <alignment horizontal="center" vertical="center" wrapText="1"/>
    </xf>
    <xf numFmtId="0" fontId="5" fillId="0" borderId="1" xfId="0" applyFont="1" applyBorder="1"/>
    <xf numFmtId="0" fontId="5" fillId="0" borderId="0" xfId="0" applyFont="1" applyAlignment="1">
      <alignment wrapText="1"/>
    </xf>
    <xf numFmtId="0" fontId="6" fillId="0" borderId="1" xfId="0" applyFont="1" applyFill="1" applyBorder="1" applyAlignment="1">
      <alignment horizontal="left" wrapText="1"/>
    </xf>
    <xf numFmtId="0" fontId="7" fillId="0" borderId="1" xfId="0" applyFont="1" applyBorder="1" applyAlignment="1">
      <alignment horizontal="left" vertical="center" wrapText="1"/>
    </xf>
    <xf numFmtId="0" fontId="6" fillId="0" borderId="1" xfId="0" applyFont="1" applyBorder="1" applyAlignment="1">
      <alignment horizontal="left" wrapText="1"/>
    </xf>
    <xf numFmtId="0" fontId="6" fillId="0" borderId="1"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Fill="1" applyAlignment="1">
      <alignment horizontal="center" vertical="center" wrapText="1"/>
    </xf>
    <xf numFmtId="164" fontId="5" fillId="0" borderId="0" xfId="0" applyNumberFormat="1" applyFont="1" applyAlignment="1">
      <alignment horizontal="center" vertical="center"/>
    </xf>
    <xf numFmtId="164" fontId="4" fillId="0" borderId="2"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8"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xf numFmtId="0" fontId="10" fillId="0" borderId="0" xfId="0" applyFont="1" applyAlignment="1">
      <alignment horizontal="left" vertical="center" wrapText="1"/>
    </xf>
    <xf numFmtId="0" fontId="10" fillId="0" borderId="0" xfId="0" applyFont="1" applyAlignment="1">
      <alignment horizontal="left"/>
    </xf>
    <xf numFmtId="0" fontId="11" fillId="0" borderId="0" xfId="0" applyFont="1" applyAlignment="1">
      <alignment horizontal="center" vertical="center" wrapText="1"/>
    </xf>
    <xf numFmtId="164" fontId="5" fillId="0" borderId="1" xfId="0" applyNumberFormat="1" applyFont="1" applyFill="1" applyBorder="1" applyAlignment="1">
      <alignment horizontal="center" vertical="center"/>
    </xf>
    <xf numFmtId="0" fontId="5" fillId="0" borderId="0" xfId="0" applyFont="1" applyAlignment="1">
      <alignment vertical="top"/>
    </xf>
    <xf numFmtId="0" fontId="10" fillId="0" borderId="0" xfId="0" applyFont="1" applyAlignment="1">
      <alignment vertical="top"/>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0" xfId="0" applyFont="1"/>
    <xf numFmtId="0" fontId="14" fillId="0" borderId="0" xfId="0" applyFont="1" applyAlignment="1">
      <alignment vertical="top"/>
    </xf>
    <xf numFmtId="0" fontId="15" fillId="0" borderId="1" xfId="0"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3" fillId="0" borderId="1" xfId="0" applyNumberFormat="1" applyFont="1" applyBorder="1" applyAlignment="1">
      <alignment horizontal="center" vertical="center"/>
    </xf>
    <xf numFmtId="164" fontId="13" fillId="0" borderId="1" xfId="0" applyNumberFormat="1" applyFont="1" applyFill="1" applyBorder="1" applyAlignment="1">
      <alignment horizontal="center" vertical="center"/>
    </xf>
    <xf numFmtId="0" fontId="13" fillId="0" borderId="1" xfId="0" applyFont="1" applyBorder="1"/>
    <xf numFmtId="0" fontId="13" fillId="0" borderId="1" xfId="0" applyFont="1" applyBorder="1" applyAlignment="1">
      <alignment horizontal="center" vertical="center"/>
    </xf>
    <xf numFmtId="0" fontId="13" fillId="0" borderId="1" xfId="0" applyFont="1" applyBorder="1" applyAlignment="1">
      <alignment vertical="top"/>
    </xf>
    <xf numFmtId="0" fontId="13" fillId="0" borderId="0" xfId="0" applyFont="1"/>
    <xf numFmtId="0" fontId="1" fillId="0" borderId="0" xfId="0" applyFont="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164" fontId="5"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Border="1"/>
    <xf numFmtId="0" fontId="17"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1" fontId="17" fillId="0" borderId="1" xfId="1" applyNumberFormat="1" applyFont="1" applyBorder="1" applyAlignment="1">
      <alignment horizontal="center" vertical="center"/>
    </xf>
    <xf numFmtId="4" fontId="17" fillId="0" borderId="1" xfId="1" applyNumberFormat="1" applyFont="1" applyBorder="1" applyAlignment="1">
      <alignment horizontal="center" vertical="center"/>
    </xf>
    <xf numFmtId="164" fontId="17" fillId="0" borderId="1" xfId="0" applyNumberFormat="1"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center" vertical="center" wrapText="1"/>
    </xf>
    <xf numFmtId="0" fontId="9" fillId="0" borderId="1" xfId="0" applyFont="1" applyBorder="1" applyAlignment="1">
      <alignment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xf>
    <xf numFmtId="164" fontId="8" fillId="0" borderId="4" xfId="0" applyNumberFormat="1" applyFont="1" applyBorder="1" applyAlignment="1">
      <alignment horizontal="center" vertical="center"/>
    </xf>
    <xf numFmtId="0" fontId="8" fillId="0" borderId="1" xfId="0" applyFont="1" applyBorder="1" applyAlignment="1">
      <alignment vertical="center"/>
    </xf>
    <xf numFmtId="0" fontId="14" fillId="0" borderId="0" xfId="0" applyFont="1" applyAlignment="1">
      <alignment horizontal="center" wrapText="1"/>
    </xf>
    <xf numFmtId="0" fontId="14"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0%20&#1075;&#1086;&#1076;%20&#1074;&#1089;&#1077;%20&#1088;&#1077;&#1072;&#1082;&#1090;&#1080;&#1074;&#1099;\&#1057;&#1086;&#1087;&#1091;&#1090;&#1089;&#1090;&#1074;&#1091;&#1102;&#1097;&#1080;&#1077;%20&#1092;&#1072;&#1081;&#1083;&#1099;\&#1050;&#1055;_&#1042;&#1072;&#1083;&#1103;10.06.2021%20&#1053;&#1086;&#1074;&#1072;&#1103;%20&#1088;&#1077;&#1072;&#1075;&#1077;&#1085;&#1090;&#1080;&#1082;&#1072;_&#1090;&#1080;&#1087;&#1080;&#1088;&#1086;&#1074;&#1072;&#1085;&#1080;&#1077;_2406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ркуш1"/>
    </sheetNames>
    <sheetDataSet>
      <sheetData sheetId="0" refreshError="1">
        <row r="4">
          <cell r="B4" t="str">
            <v>FlowPRA Wash Buffer</v>
          </cell>
          <cell r="E4">
            <v>6600</v>
          </cell>
        </row>
        <row r="5">
          <cell r="E5">
            <v>7620</v>
          </cell>
        </row>
        <row r="6">
          <cell r="E6">
            <v>3240</v>
          </cell>
        </row>
        <row r="7">
          <cell r="E7">
            <v>3240</v>
          </cell>
        </row>
        <row r="8">
          <cell r="E8">
            <v>3240</v>
          </cell>
        </row>
        <row r="9">
          <cell r="E9">
            <v>20520</v>
          </cell>
        </row>
        <row r="10">
          <cell r="E10">
            <v>66000</v>
          </cell>
        </row>
        <row r="11">
          <cell r="E11">
            <v>88200</v>
          </cell>
        </row>
        <row r="14">
          <cell r="E14">
            <v>78000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33"/>
  <sheetViews>
    <sheetView tabSelected="1" workbookViewId="0">
      <pane ySplit="4" topLeftCell="A5" activePane="bottomLeft" state="frozen"/>
      <selection pane="bottomLeft" activeCell="A22" sqref="A22:XFD33"/>
    </sheetView>
  </sheetViews>
  <sheetFormatPr defaultColWidth="9.140625" defaultRowHeight="12.75"/>
  <cols>
    <col min="1" max="1" width="7.42578125" style="12" customWidth="1"/>
    <col min="2" max="2" width="38.42578125" style="28" customWidth="1"/>
    <col min="3" max="3" width="9" style="12" customWidth="1"/>
    <col min="4" max="4" width="7.28515625" style="11" customWidth="1"/>
    <col min="5" max="5" width="11.5703125" style="11" customWidth="1"/>
    <col min="6" max="6" width="12.42578125" style="12" customWidth="1"/>
    <col min="7" max="7" width="12.7109375" style="29" customWidth="1"/>
    <col min="8" max="8" width="13" style="29" customWidth="1"/>
    <col min="9" max="10" width="12.140625" style="29" customWidth="1"/>
    <col min="11" max="11" width="37.140625" style="9" customWidth="1"/>
    <col min="12" max="12" width="29.42578125" style="27" customWidth="1"/>
    <col min="13" max="13" width="31.28515625" style="40" customWidth="1"/>
    <col min="14" max="16384" width="9.140625" style="9"/>
  </cols>
  <sheetData>
    <row r="1" spans="1:13" s="32" customFormat="1" ht="15.75">
      <c r="A1" s="89" t="s">
        <v>121</v>
      </c>
      <c r="B1" s="90"/>
      <c r="C1" s="90"/>
      <c r="D1" s="90"/>
      <c r="E1" s="90"/>
      <c r="F1" s="90"/>
      <c r="G1" s="90"/>
      <c r="H1" s="90"/>
      <c r="I1" s="90"/>
      <c r="J1" s="90"/>
      <c r="K1" s="90"/>
      <c r="L1" s="47"/>
      <c r="M1" s="48"/>
    </row>
    <row r="2" spans="1:13" s="32" customFormat="1" ht="30" customHeight="1">
      <c r="A2" s="90"/>
      <c r="B2" s="90"/>
      <c r="C2" s="90"/>
      <c r="D2" s="90"/>
      <c r="E2" s="90"/>
      <c r="F2" s="90"/>
      <c r="G2" s="90"/>
      <c r="H2" s="90"/>
      <c r="I2" s="90"/>
      <c r="J2" s="90"/>
      <c r="K2" s="90"/>
      <c r="L2" s="47"/>
      <c r="M2" s="48"/>
    </row>
    <row r="3" spans="1:13" s="32" customFormat="1" ht="34.5" customHeight="1">
      <c r="A3" s="90"/>
      <c r="B3" s="90"/>
      <c r="C3" s="90"/>
      <c r="D3" s="90"/>
      <c r="E3" s="90"/>
      <c r="F3" s="90"/>
      <c r="G3" s="90"/>
      <c r="H3" s="90"/>
      <c r="I3" s="90"/>
      <c r="J3" s="90"/>
      <c r="K3" s="90"/>
      <c r="L3" s="47"/>
      <c r="M3" s="48"/>
    </row>
    <row r="4" spans="1:13" s="19" customFormat="1" ht="63">
      <c r="A4" s="49" t="s">
        <v>0</v>
      </c>
      <c r="B4" s="49" t="s">
        <v>1</v>
      </c>
      <c r="C4" s="49" t="s">
        <v>2</v>
      </c>
      <c r="D4" s="49" t="s">
        <v>3</v>
      </c>
      <c r="E4" s="50" t="s">
        <v>18</v>
      </c>
      <c r="F4" s="51" t="s">
        <v>19</v>
      </c>
      <c r="G4" s="52" t="s">
        <v>20</v>
      </c>
      <c r="H4" s="51" t="s">
        <v>21</v>
      </c>
      <c r="I4" s="52" t="s">
        <v>22</v>
      </c>
      <c r="J4" s="52" t="s">
        <v>23</v>
      </c>
      <c r="K4" s="52" t="s">
        <v>24</v>
      </c>
      <c r="L4" s="52" t="s">
        <v>25</v>
      </c>
      <c r="M4" s="53" t="s">
        <v>26</v>
      </c>
    </row>
    <row r="5" spans="1:13" s="16" customFormat="1" ht="58.5" customHeight="1">
      <c r="A5" s="54">
        <v>1</v>
      </c>
      <c r="B5" s="55" t="s">
        <v>5</v>
      </c>
      <c r="C5" s="54" t="s">
        <v>6</v>
      </c>
      <c r="D5" s="56">
        <v>1</v>
      </c>
      <c r="E5" s="57">
        <v>63000</v>
      </c>
      <c r="F5" s="58">
        <f t="shared" ref="F5:F17" si="0">E5*D5</f>
        <v>63000</v>
      </c>
      <c r="G5" s="59">
        <v>65000</v>
      </c>
      <c r="H5" s="59">
        <f t="shared" ref="H5:H17" si="1">G5*D5</f>
        <v>65000</v>
      </c>
      <c r="I5" s="59">
        <f t="shared" ref="I5:I17" si="2">(E5+G5)/2</f>
        <v>64000</v>
      </c>
      <c r="J5" s="60">
        <f t="shared" ref="J5:J17" si="3">I5*D5</f>
        <v>64000</v>
      </c>
      <c r="K5" s="55" t="s">
        <v>118</v>
      </c>
      <c r="L5" s="54" t="s">
        <v>30</v>
      </c>
      <c r="M5" s="45" t="s">
        <v>49</v>
      </c>
    </row>
    <row r="6" spans="1:13" s="16" customFormat="1" ht="57.75" customHeight="1">
      <c r="A6" s="54">
        <v>2</v>
      </c>
      <c r="B6" s="55" t="s">
        <v>58</v>
      </c>
      <c r="C6" s="54" t="s">
        <v>4</v>
      </c>
      <c r="D6" s="56">
        <v>1</v>
      </c>
      <c r="E6" s="57">
        <v>11520</v>
      </c>
      <c r="F6" s="58">
        <f t="shared" si="0"/>
        <v>11520</v>
      </c>
      <c r="G6" s="59">
        <v>12400</v>
      </c>
      <c r="H6" s="59">
        <f t="shared" si="1"/>
        <v>12400</v>
      </c>
      <c r="I6" s="59">
        <f t="shared" si="2"/>
        <v>11960</v>
      </c>
      <c r="J6" s="60">
        <f t="shared" si="3"/>
        <v>11960</v>
      </c>
      <c r="K6" s="55" t="s">
        <v>118</v>
      </c>
      <c r="L6" s="61" t="s">
        <v>29</v>
      </c>
      <c r="M6" s="45" t="s">
        <v>38</v>
      </c>
    </row>
    <row r="7" spans="1:13" s="16" customFormat="1" ht="58.5" customHeight="1">
      <c r="A7" s="54">
        <v>3</v>
      </c>
      <c r="B7" s="55" t="s">
        <v>59</v>
      </c>
      <c r="C7" s="54" t="s">
        <v>4</v>
      </c>
      <c r="D7" s="56">
        <v>1</v>
      </c>
      <c r="E7" s="57">
        <v>15720</v>
      </c>
      <c r="F7" s="58">
        <f t="shared" si="0"/>
        <v>15720</v>
      </c>
      <c r="G7" s="59">
        <v>15300</v>
      </c>
      <c r="H7" s="59">
        <f t="shared" si="1"/>
        <v>15300</v>
      </c>
      <c r="I7" s="59">
        <f t="shared" si="2"/>
        <v>15510</v>
      </c>
      <c r="J7" s="60">
        <f t="shared" si="3"/>
        <v>15510</v>
      </c>
      <c r="K7" s="55" t="s">
        <v>118</v>
      </c>
      <c r="L7" s="61" t="s">
        <v>29</v>
      </c>
      <c r="M7" s="45" t="s">
        <v>38</v>
      </c>
    </row>
    <row r="8" spans="1:13" s="16" customFormat="1" ht="55.5" customHeight="1">
      <c r="A8" s="54">
        <v>4</v>
      </c>
      <c r="B8" s="55" t="s">
        <v>60</v>
      </c>
      <c r="C8" s="54" t="s">
        <v>4</v>
      </c>
      <c r="D8" s="56">
        <v>1</v>
      </c>
      <c r="E8" s="57">
        <v>35400</v>
      </c>
      <c r="F8" s="58">
        <f t="shared" si="0"/>
        <v>35400</v>
      </c>
      <c r="G8" s="59">
        <v>36150</v>
      </c>
      <c r="H8" s="59">
        <f t="shared" si="1"/>
        <v>36150</v>
      </c>
      <c r="I8" s="59">
        <f t="shared" si="2"/>
        <v>35775</v>
      </c>
      <c r="J8" s="60">
        <f t="shared" si="3"/>
        <v>35775</v>
      </c>
      <c r="K8" s="55" t="s">
        <v>118</v>
      </c>
      <c r="L8" s="61" t="s">
        <v>29</v>
      </c>
      <c r="M8" s="45" t="s">
        <v>38</v>
      </c>
    </row>
    <row r="9" spans="1:13" s="16" customFormat="1" ht="47.25">
      <c r="A9" s="54">
        <v>5</v>
      </c>
      <c r="B9" s="55" t="s">
        <v>61</v>
      </c>
      <c r="C9" s="54" t="s">
        <v>7</v>
      </c>
      <c r="D9" s="54">
        <v>2</v>
      </c>
      <c r="E9" s="62">
        <v>46656</v>
      </c>
      <c r="F9" s="58">
        <f t="shared" si="0"/>
        <v>93312</v>
      </c>
      <c r="G9" s="59">
        <v>45700</v>
      </c>
      <c r="H9" s="59">
        <f t="shared" si="1"/>
        <v>91400</v>
      </c>
      <c r="I9" s="59">
        <f t="shared" si="2"/>
        <v>46178</v>
      </c>
      <c r="J9" s="60">
        <f t="shared" si="3"/>
        <v>92356</v>
      </c>
      <c r="K9" s="55" t="s">
        <v>118</v>
      </c>
      <c r="L9" s="54" t="s">
        <v>30</v>
      </c>
      <c r="M9" s="45" t="s">
        <v>27</v>
      </c>
    </row>
    <row r="10" spans="1:13" s="16" customFormat="1" ht="47.25">
      <c r="A10" s="54">
        <v>6</v>
      </c>
      <c r="B10" s="55" t="s">
        <v>14</v>
      </c>
      <c r="C10" s="54" t="s">
        <v>7</v>
      </c>
      <c r="D10" s="54">
        <v>2</v>
      </c>
      <c r="E10" s="62">
        <v>5544</v>
      </c>
      <c r="F10" s="58">
        <f t="shared" si="0"/>
        <v>11088</v>
      </c>
      <c r="G10" s="59">
        <v>5400</v>
      </c>
      <c r="H10" s="59">
        <f t="shared" si="1"/>
        <v>10800</v>
      </c>
      <c r="I10" s="59">
        <f t="shared" si="2"/>
        <v>5472</v>
      </c>
      <c r="J10" s="60">
        <f t="shared" si="3"/>
        <v>10944</v>
      </c>
      <c r="K10" s="55" t="s">
        <v>118</v>
      </c>
      <c r="L10" s="54" t="s">
        <v>30</v>
      </c>
      <c r="M10" s="45" t="s">
        <v>27</v>
      </c>
    </row>
    <row r="11" spans="1:13" s="16" customFormat="1" ht="47.25">
      <c r="A11" s="54">
        <v>7</v>
      </c>
      <c r="B11" s="55" t="s">
        <v>15</v>
      </c>
      <c r="C11" s="54" t="s">
        <v>7</v>
      </c>
      <c r="D11" s="54">
        <v>2</v>
      </c>
      <c r="E11" s="62">
        <v>20952</v>
      </c>
      <c r="F11" s="58">
        <f t="shared" si="0"/>
        <v>41904</v>
      </c>
      <c r="G11" s="59">
        <v>22400</v>
      </c>
      <c r="H11" s="59">
        <f t="shared" si="1"/>
        <v>44800</v>
      </c>
      <c r="I11" s="59">
        <f t="shared" si="2"/>
        <v>21676</v>
      </c>
      <c r="J11" s="60">
        <f t="shared" si="3"/>
        <v>43352</v>
      </c>
      <c r="K11" s="55" t="s">
        <v>118</v>
      </c>
      <c r="L11" s="54" t="s">
        <v>30</v>
      </c>
      <c r="M11" s="45" t="s">
        <v>27</v>
      </c>
    </row>
    <row r="12" spans="1:13" s="16" customFormat="1" ht="47.25">
      <c r="A12" s="54">
        <v>8</v>
      </c>
      <c r="B12" s="55" t="s">
        <v>16</v>
      </c>
      <c r="C12" s="54" t="s">
        <v>7</v>
      </c>
      <c r="D12" s="54">
        <v>2</v>
      </c>
      <c r="E12" s="62">
        <v>30960</v>
      </c>
      <c r="F12" s="58">
        <f t="shared" si="0"/>
        <v>61920</v>
      </c>
      <c r="G12" s="59">
        <v>33250</v>
      </c>
      <c r="H12" s="59">
        <f t="shared" si="1"/>
        <v>66500</v>
      </c>
      <c r="I12" s="59">
        <f t="shared" si="2"/>
        <v>32105</v>
      </c>
      <c r="J12" s="60">
        <f t="shared" si="3"/>
        <v>64210</v>
      </c>
      <c r="K12" s="55" t="s">
        <v>118</v>
      </c>
      <c r="L12" s="54" t="s">
        <v>30</v>
      </c>
      <c r="M12" s="45" t="s">
        <v>46</v>
      </c>
    </row>
    <row r="13" spans="1:13" s="16" customFormat="1" ht="47.25">
      <c r="A13" s="54">
        <v>9</v>
      </c>
      <c r="B13" s="55" t="s">
        <v>62</v>
      </c>
      <c r="C13" s="54" t="s">
        <v>7</v>
      </c>
      <c r="D13" s="54">
        <v>2</v>
      </c>
      <c r="E13" s="62">
        <v>2880</v>
      </c>
      <c r="F13" s="58">
        <f t="shared" si="0"/>
        <v>5760</v>
      </c>
      <c r="G13" s="59">
        <v>2700</v>
      </c>
      <c r="H13" s="59">
        <f t="shared" si="1"/>
        <v>5400</v>
      </c>
      <c r="I13" s="59">
        <f t="shared" si="2"/>
        <v>2790</v>
      </c>
      <c r="J13" s="60">
        <f t="shared" si="3"/>
        <v>5580</v>
      </c>
      <c r="K13" s="55" t="s">
        <v>118</v>
      </c>
      <c r="L13" s="54" t="s">
        <v>30</v>
      </c>
      <c r="M13" s="45" t="s">
        <v>47</v>
      </c>
    </row>
    <row r="14" spans="1:13" s="16" customFormat="1" ht="47.25">
      <c r="A14" s="54">
        <v>10</v>
      </c>
      <c r="B14" s="55" t="s">
        <v>63</v>
      </c>
      <c r="C14" s="54" t="s">
        <v>7</v>
      </c>
      <c r="D14" s="54">
        <v>1</v>
      </c>
      <c r="E14" s="62">
        <v>16560</v>
      </c>
      <c r="F14" s="58">
        <f t="shared" si="0"/>
        <v>16560</v>
      </c>
      <c r="G14" s="59">
        <v>17300</v>
      </c>
      <c r="H14" s="59">
        <f t="shared" si="1"/>
        <v>17300</v>
      </c>
      <c r="I14" s="59">
        <f t="shared" si="2"/>
        <v>16930</v>
      </c>
      <c r="J14" s="60">
        <f t="shared" si="3"/>
        <v>16930</v>
      </c>
      <c r="K14" s="55" t="s">
        <v>118</v>
      </c>
      <c r="L14" s="54" t="s">
        <v>30</v>
      </c>
      <c r="M14" s="45" t="s">
        <v>53</v>
      </c>
    </row>
    <row r="15" spans="1:13" s="16" customFormat="1" ht="47.25">
      <c r="A15" s="54">
        <v>11</v>
      </c>
      <c r="B15" s="55" t="s">
        <v>17</v>
      </c>
      <c r="C15" s="54" t="s">
        <v>7</v>
      </c>
      <c r="D15" s="54">
        <v>1</v>
      </c>
      <c r="E15" s="62">
        <v>25200</v>
      </c>
      <c r="F15" s="58">
        <f t="shared" si="0"/>
        <v>25200</v>
      </c>
      <c r="G15" s="59">
        <v>26000</v>
      </c>
      <c r="H15" s="59">
        <f t="shared" si="1"/>
        <v>26000</v>
      </c>
      <c r="I15" s="59">
        <f t="shared" si="2"/>
        <v>25600</v>
      </c>
      <c r="J15" s="60">
        <f t="shared" si="3"/>
        <v>25600</v>
      </c>
      <c r="K15" s="55" t="s">
        <v>118</v>
      </c>
      <c r="L15" s="54" t="s">
        <v>30</v>
      </c>
      <c r="M15" s="45" t="s">
        <v>53</v>
      </c>
    </row>
    <row r="16" spans="1:13" s="16" customFormat="1" ht="47.25">
      <c r="A16" s="54">
        <v>12</v>
      </c>
      <c r="B16" s="55" t="s">
        <v>11</v>
      </c>
      <c r="C16" s="54" t="s">
        <v>7</v>
      </c>
      <c r="D16" s="54">
        <v>1</v>
      </c>
      <c r="E16" s="62">
        <v>140000</v>
      </c>
      <c r="F16" s="58">
        <f t="shared" si="0"/>
        <v>140000</v>
      </c>
      <c r="G16" s="59">
        <v>143800</v>
      </c>
      <c r="H16" s="59">
        <f t="shared" si="1"/>
        <v>143800</v>
      </c>
      <c r="I16" s="59">
        <f t="shared" si="2"/>
        <v>141900</v>
      </c>
      <c r="J16" s="60">
        <f t="shared" si="3"/>
        <v>141900</v>
      </c>
      <c r="K16" s="55" t="s">
        <v>118</v>
      </c>
      <c r="L16" s="54" t="s">
        <v>30</v>
      </c>
      <c r="M16" s="45" t="s">
        <v>48</v>
      </c>
    </row>
    <row r="17" spans="1:13" s="16" customFormat="1" ht="47.25">
      <c r="A17" s="54">
        <v>13</v>
      </c>
      <c r="B17" s="55" t="s">
        <v>91</v>
      </c>
      <c r="C17" s="54" t="s">
        <v>6</v>
      </c>
      <c r="D17" s="56">
        <v>1</v>
      </c>
      <c r="E17" s="59">
        <v>56880</v>
      </c>
      <c r="F17" s="58">
        <f t="shared" si="0"/>
        <v>56880</v>
      </c>
      <c r="G17" s="59">
        <v>55200</v>
      </c>
      <c r="H17" s="59">
        <f t="shared" si="1"/>
        <v>55200</v>
      </c>
      <c r="I17" s="59">
        <f t="shared" si="2"/>
        <v>56040</v>
      </c>
      <c r="J17" s="60">
        <f t="shared" si="3"/>
        <v>56040</v>
      </c>
      <c r="K17" s="55" t="s">
        <v>118</v>
      </c>
      <c r="L17" s="54" t="s">
        <v>30</v>
      </c>
      <c r="M17" s="45" t="s">
        <v>53</v>
      </c>
    </row>
    <row r="18" spans="1:13" s="16" customFormat="1" ht="47.25">
      <c r="A18" s="54">
        <v>14</v>
      </c>
      <c r="B18" s="55" t="s">
        <v>119</v>
      </c>
      <c r="C18" s="54" t="s">
        <v>7</v>
      </c>
      <c r="D18" s="56">
        <v>1</v>
      </c>
      <c r="E18" s="57">
        <v>52920</v>
      </c>
      <c r="F18" s="58">
        <f>E18*D18</f>
        <v>52920</v>
      </c>
      <c r="G18" s="59">
        <v>50150</v>
      </c>
      <c r="H18" s="59">
        <f>G18*D18</f>
        <v>50150</v>
      </c>
      <c r="I18" s="59">
        <f>(E18+G18)/2</f>
        <v>51535</v>
      </c>
      <c r="J18" s="60">
        <f>I18*D18</f>
        <v>51535</v>
      </c>
      <c r="K18" s="55" t="s">
        <v>118</v>
      </c>
      <c r="L18" s="54" t="s">
        <v>30</v>
      </c>
      <c r="M18" s="46" t="s">
        <v>28</v>
      </c>
    </row>
    <row r="19" spans="1:13" s="16" customFormat="1" ht="47.25">
      <c r="A19" s="54">
        <v>15</v>
      </c>
      <c r="B19" s="55" t="s">
        <v>120</v>
      </c>
      <c r="C19" s="54" t="s">
        <v>7</v>
      </c>
      <c r="D19" s="54">
        <v>1</v>
      </c>
      <c r="E19" s="62">
        <v>59400</v>
      </c>
      <c r="F19" s="58">
        <f>E19*D19</f>
        <v>59400</v>
      </c>
      <c r="G19" s="59">
        <v>60000</v>
      </c>
      <c r="H19" s="59">
        <f>G19*D19</f>
        <v>60000</v>
      </c>
      <c r="I19" s="59">
        <f>(E19+G19)/2</f>
        <v>59700</v>
      </c>
      <c r="J19" s="60">
        <f>I19*D19</f>
        <v>59700</v>
      </c>
      <c r="K19" s="55" t="s">
        <v>118</v>
      </c>
      <c r="L19" s="54" t="s">
        <v>30</v>
      </c>
      <c r="M19" s="45" t="s">
        <v>28</v>
      </c>
    </row>
    <row r="20" spans="1:13" s="68" customFormat="1" ht="15.75">
      <c r="A20" s="42"/>
      <c r="B20" s="44"/>
      <c r="C20" s="42"/>
      <c r="D20" s="42"/>
      <c r="E20" s="43"/>
      <c r="F20" s="43">
        <f>SUM(F5:F19)</f>
        <v>690584</v>
      </c>
      <c r="G20" s="63"/>
      <c r="H20" s="63">
        <f>SUM(H5:H19)</f>
        <v>700200</v>
      </c>
      <c r="I20" s="63"/>
      <c r="J20" s="64">
        <f>SUM(J5:J19)</f>
        <v>695392</v>
      </c>
      <c r="K20" s="65"/>
      <c r="L20" s="66"/>
      <c r="M20" s="67"/>
    </row>
    <row r="21" spans="1:13">
      <c r="A21" s="11"/>
      <c r="C21" s="11"/>
      <c r="E21" s="13"/>
      <c r="F21" s="13"/>
    </row>
    <row r="22" spans="1:13" s="35" customFormat="1" ht="33.75" customHeight="1">
      <c r="A22" s="33"/>
      <c r="B22" s="33"/>
      <c r="C22" s="33"/>
      <c r="D22" s="33"/>
      <c r="E22" s="33"/>
      <c r="F22" s="34"/>
      <c r="G22" s="34"/>
      <c r="H22" s="34"/>
      <c r="I22" s="34"/>
      <c r="J22" s="34"/>
      <c r="K22" s="34"/>
      <c r="L22" s="34"/>
      <c r="M22" s="41"/>
    </row>
    <row r="23" spans="1:13" s="35" customFormat="1" ht="33.75" customHeight="1">
      <c r="A23" s="33"/>
      <c r="B23" s="33"/>
      <c r="C23" s="33"/>
      <c r="D23" s="33"/>
      <c r="E23" s="33"/>
      <c r="F23" s="34"/>
      <c r="G23" s="34"/>
      <c r="H23" s="34"/>
      <c r="I23" s="34"/>
      <c r="J23" s="91"/>
      <c r="K23" s="91"/>
      <c r="L23" s="36"/>
      <c r="M23" s="41"/>
    </row>
    <row r="24" spans="1:13" s="35" customFormat="1" ht="33.75" customHeight="1">
      <c r="A24" s="33"/>
      <c r="B24" s="33"/>
      <c r="C24" s="33"/>
      <c r="D24" s="33"/>
      <c r="E24" s="33"/>
      <c r="F24" s="34"/>
      <c r="G24" s="34"/>
      <c r="H24" s="34"/>
      <c r="I24" s="34"/>
      <c r="J24" s="36"/>
      <c r="K24" s="37"/>
      <c r="L24" s="37"/>
      <c r="M24" s="41"/>
    </row>
    <row r="25" spans="1:13" s="35" customFormat="1" ht="33.75" customHeight="1">
      <c r="A25" s="33"/>
      <c r="B25" s="33"/>
      <c r="C25" s="33"/>
      <c r="D25" s="33"/>
      <c r="E25" s="33"/>
      <c r="F25" s="34"/>
      <c r="G25" s="34"/>
      <c r="H25" s="34"/>
      <c r="I25" s="34"/>
      <c r="J25" s="36"/>
      <c r="K25" s="37"/>
      <c r="L25" s="37"/>
      <c r="M25" s="41"/>
    </row>
    <row r="26" spans="1:13" s="35" customFormat="1" ht="33.75" customHeight="1">
      <c r="A26" s="33"/>
      <c r="B26" s="92"/>
      <c r="C26" s="92"/>
      <c r="D26" s="92"/>
      <c r="E26" s="92"/>
      <c r="F26" s="38"/>
      <c r="G26" s="34"/>
      <c r="H26" s="34"/>
      <c r="I26" s="34"/>
      <c r="J26" s="91"/>
      <c r="K26" s="91"/>
      <c r="L26" s="37"/>
      <c r="M26" s="41"/>
    </row>
    <row r="27" spans="1:13" s="35" customFormat="1" ht="33.75" customHeight="1">
      <c r="A27" s="33"/>
      <c r="B27" s="91"/>
      <c r="C27" s="91"/>
      <c r="D27" s="91"/>
      <c r="E27" s="91"/>
      <c r="F27" s="38"/>
      <c r="G27" s="34"/>
      <c r="H27" s="34"/>
      <c r="I27" s="34"/>
      <c r="J27" s="91"/>
      <c r="K27" s="91"/>
      <c r="L27" s="36"/>
      <c r="M27" s="41"/>
    </row>
    <row r="28" spans="1:13" s="35" customFormat="1" ht="33.75" customHeight="1">
      <c r="A28" s="33"/>
      <c r="B28" s="91"/>
      <c r="C28" s="91"/>
      <c r="D28" s="91"/>
      <c r="E28" s="91"/>
      <c r="F28" s="38"/>
      <c r="G28" s="34"/>
      <c r="H28" s="34"/>
      <c r="I28" s="34"/>
      <c r="J28" s="91"/>
      <c r="K28" s="91"/>
      <c r="L28" s="36"/>
      <c r="M28" s="41"/>
    </row>
    <row r="29" spans="1:13" s="35" customFormat="1" ht="33.75" customHeight="1">
      <c r="A29" s="33"/>
      <c r="B29" s="93"/>
      <c r="C29" s="93"/>
      <c r="D29" s="93"/>
      <c r="E29" s="93"/>
      <c r="F29" s="34"/>
      <c r="G29" s="34"/>
      <c r="H29" s="34"/>
      <c r="I29" s="34"/>
      <c r="J29" s="91"/>
      <c r="K29" s="91"/>
      <c r="L29" s="36"/>
      <c r="M29" s="41"/>
    </row>
    <row r="30" spans="1:13" s="35" customFormat="1" ht="33.75" customHeight="1">
      <c r="A30" s="33"/>
      <c r="B30" s="91"/>
      <c r="C30" s="91"/>
      <c r="D30" s="91"/>
      <c r="E30" s="91"/>
      <c r="F30" s="34"/>
      <c r="G30" s="34"/>
      <c r="H30" s="34"/>
      <c r="I30" s="34"/>
      <c r="J30" s="91"/>
      <c r="K30" s="91"/>
      <c r="L30" s="36"/>
      <c r="M30" s="41"/>
    </row>
    <row r="31" spans="1:13" s="35" customFormat="1" ht="33.75" customHeight="1">
      <c r="A31" s="33"/>
      <c r="B31" s="91"/>
      <c r="C31" s="91"/>
      <c r="D31" s="91"/>
      <c r="E31" s="91"/>
      <c r="F31" s="34"/>
      <c r="G31" s="34"/>
      <c r="H31" s="34"/>
      <c r="I31" s="34"/>
      <c r="J31" s="91"/>
      <c r="K31" s="91"/>
      <c r="L31" s="36"/>
      <c r="M31" s="41"/>
    </row>
    <row r="32" spans="1:13" s="35" customFormat="1" ht="33.75" customHeight="1">
      <c r="A32" s="33"/>
      <c r="B32" s="91"/>
      <c r="C32" s="91"/>
      <c r="D32" s="91"/>
      <c r="E32" s="91"/>
      <c r="F32" s="34"/>
      <c r="G32" s="34"/>
      <c r="H32" s="34"/>
      <c r="I32" s="34"/>
      <c r="J32" s="91"/>
      <c r="K32" s="91"/>
      <c r="L32" s="36"/>
      <c r="M32" s="41"/>
    </row>
    <row r="33" spans="1:13" s="35" customFormat="1" ht="33.75" customHeight="1">
      <c r="A33" s="33"/>
      <c r="B33" s="91"/>
      <c r="C33" s="91"/>
      <c r="D33" s="91"/>
      <c r="E33" s="91"/>
      <c r="F33" s="34"/>
      <c r="G33" s="34"/>
      <c r="H33" s="34"/>
      <c r="I33" s="34"/>
      <c r="J33" s="91"/>
      <c r="K33" s="91"/>
      <c r="L33" s="36"/>
      <c r="M33" s="41"/>
    </row>
  </sheetData>
  <mergeCells count="18">
    <mergeCell ref="B31:E31"/>
    <mergeCell ref="J31:K31"/>
    <mergeCell ref="B32:E32"/>
    <mergeCell ref="J32:K32"/>
    <mergeCell ref="B33:E33"/>
    <mergeCell ref="J33:K33"/>
    <mergeCell ref="B28:E28"/>
    <mergeCell ref="J28:K28"/>
    <mergeCell ref="B29:E29"/>
    <mergeCell ref="J29:K29"/>
    <mergeCell ref="B30:E30"/>
    <mergeCell ref="J30:K30"/>
    <mergeCell ref="A1:K3"/>
    <mergeCell ref="J23:K23"/>
    <mergeCell ref="B26:E26"/>
    <mergeCell ref="J26:K26"/>
    <mergeCell ref="B27:E27"/>
    <mergeCell ref="J27:K27"/>
  </mergeCells>
  <pageMargins left="0.25" right="0.25" top="0.75" bottom="0.75" header="0.3" footer="0.3"/>
  <pageSetup paperSize="9" scale="60" fitToHeight="0" orientation="landscape" r:id="rId1"/>
  <headerFooter scaleWithDoc="0"/>
</worksheet>
</file>

<file path=xl/worksheets/sheet2.xml><?xml version="1.0" encoding="utf-8"?>
<worksheet xmlns="http://schemas.openxmlformats.org/spreadsheetml/2006/main" xmlns:r="http://schemas.openxmlformats.org/officeDocument/2006/relationships">
  <sheetPr>
    <pageSetUpPr fitToPage="1"/>
  </sheetPr>
  <dimension ref="A1:L30"/>
  <sheetViews>
    <sheetView workbookViewId="0">
      <pane ySplit="4" topLeftCell="A5" activePane="bottomLeft" state="frozen"/>
      <selection pane="bottomLeft" activeCell="M16" sqref="M16"/>
    </sheetView>
  </sheetViews>
  <sheetFormatPr defaultColWidth="9.140625" defaultRowHeight="12.75"/>
  <cols>
    <col min="1" max="1" width="7.42578125" style="12" customWidth="1"/>
    <col min="2" max="2" width="41.42578125" style="28" customWidth="1"/>
    <col min="3" max="3" width="9" style="12" customWidth="1"/>
    <col min="4" max="4" width="7.28515625" style="11" customWidth="1"/>
    <col min="5" max="5" width="14" style="11" customWidth="1"/>
    <col min="6" max="6" width="12.85546875" style="12" customWidth="1"/>
    <col min="7" max="8" width="13.7109375" style="29" customWidth="1"/>
    <col min="9" max="9" width="11.42578125" style="29" customWidth="1"/>
    <col min="10" max="10" width="13" style="29" customWidth="1"/>
    <col min="11" max="11" width="37.140625" style="9" customWidth="1"/>
    <col min="12" max="12" width="36.5703125" style="9" customWidth="1"/>
    <col min="13" max="16384" width="9.140625" style="9"/>
  </cols>
  <sheetData>
    <row r="1" spans="1:12" s="32" customFormat="1" ht="15">
      <c r="A1" s="94" t="s">
        <v>95</v>
      </c>
      <c r="B1" s="95"/>
      <c r="C1" s="95"/>
      <c r="D1" s="95"/>
      <c r="E1" s="95"/>
      <c r="F1" s="95"/>
      <c r="G1" s="95"/>
      <c r="H1" s="95"/>
      <c r="I1" s="95"/>
      <c r="J1" s="95"/>
      <c r="K1" s="95"/>
    </row>
    <row r="2" spans="1:12" s="32" customFormat="1" ht="15">
      <c r="A2" s="95"/>
      <c r="B2" s="95"/>
      <c r="C2" s="95"/>
      <c r="D2" s="95"/>
      <c r="E2" s="95"/>
      <c r="F2" s="95"/>
      <c r="G2" s="95"/>
      <c r="H2" s="95"/>
      <c r="I2" s="95"/>
      <c r="J2" s="95"/>
      <c r="K2" s="95"/>
    </row>
    <row r="3" spans="1:12" s="32" customFormat="1" ht="47.25" customHeight="1">
      <c r="A3" s="95"/>
      <c r="B3" s="95"/>
      <c r="C3" s="95"/>
      <c r="D3" s="95"/>
      <c r="E3" s="95"/>
      <c r="F3" s="95"/>
      <c r="G3" s="95"/>
      <c r="H3" s="95"/>
      <c r="I3" s="95"/>
      <c r="J3" s="95"/>
      <c r="K3" s="95"/>
    </row>
    <row r="4" spans="1:12" s="19" customFormat="1" ht="51">
      <c r="A4" s="1" t="s">
        <v>0</v>
      </c>
      <c r="B4" s="1" t="s">
        <v>1</v>
      </c>
      <c r="C4" s="1" t="s">
        <v>2</v>
      </c>
      <c r="D4" s="1" t="s">
        <v>3</v>
      </c>
      <c r="E4" s="2" t="s">
        <v>18</v>
      </c>
      <c r="F4" s="3" t="s">
        <v>19</v>
      </c>
      <c r="G4" s="17" t="s">
        <v>20</v>
      </c>
      <c r="H4" s="3" t="s">
        <v>21</v>
      </c>
      <c r="I4" s="17" t="s">
        <v>22</v>
      </c>
      <c r="J4" s="17" t="s">
        <v>23</v>
      </c>
      <c r="K4" s="17" t="s">
        <v>24</v>
      </c>
      <c r="L4" s="17" t="s">
        <v>26</v>
      </c>
    </row>
    <row r="5" spans="1:12" s="19" customFormat="1">
      <c r="A5" s="1"/>
      <c r="B5" s="1"/>
      <c r="C5" s="1"/>
      <c r="D5" s="1"/>
      <c r="E5" s="2"/>
      <c r="F5" s="3"/>
      <c r="G5" s="17"/>
      <c r="H5" s="3"/>
      <c r="I5" s="17"/>
      <c r="J5" s="2"/>
      <c r="K5" s="17"/>
      <c r="L5" s="17"/>
    </row>
    <row r="6" spans="1:12" s="19" customFormat="1">
      <c r="A6" s="96" t="s">
        <v>122</v>
      </c>
      <c r="B6" s="97"/>
      <c r="C6" s="97"/>
      <c r="D6" s="97"/>
      <c r="E6" s="97"/>
      <c r="F6" s="97"/>
      <c r="G6" s="97"/>
      <c r="H6" s="97"/>
      <c r="I6" s="97"/>
      <c r="J6" s="97"/>
      <c r="K6" s="97"/>
      <c r="L6" s="17"/>
    </row>
    <row r="7" spans="1:12" s="19" customFormat="1">
      <c r="A7" s="1"/>
      <c r="B7" s="1"/>
      <c r="C7" s="1"/>
      <c r="D7" s="1"/>
      <c r="E7" s="2"/>
      <c r="F7" s="3"/>
      <c r="G7" s="17"/>
      <c r="H7" s="3"/>
      <c r="I7" s="17"/>
      <c r="J7" s="2"/>
      <c r="K7" s="17"/>
      <c r="L7" s="17"/>
    </row>
    <row r="8" spans="1:12" s="16" customFormat="1" ht="25.5">
      <c r="A8" s="6">
        <v>1</v>
      </c>
      <c r="B8" s="14" t="s">
        <v>57</v>
      </c>
      <c r="C8" s="6" t="s">
        <v>4</v>
      </c>
      <c r="D8" s="7">
        <v>1</v>
      </c>
      <c r="E8" s="4">
        <v>5580</v>
      </c>
      <c r="F8" s="8">
        <f>E8*D8</f>
        <v>5580</v>
      </c>
      <c r="G8" s="10">
        <v>5500</v>
      </c>
      <c r="H8" s="10">
        <f>G8*D8</f>
        <v>5500</v>
      </c>
      <c r="I8" s="10">
        <f>(E8+G8)/2</f>
        <v>5540</v>
      </c>
      <c r="J8" s="30">
        <f>I8*D8</f>
        <v>5540</v>
      </c>
      <c r="K8" s="14" t="s">
        <v>117</v>
      </c>
      <c r="L8" s="20" t="s">
        <v>39</v>
      </c>
    </row>
    <row r="9" spans="1:12" s="16" customFormat="1" ht="25.5">
      <c r="A9" s="6">
        <v>2</v>
      </c>
      <c r="B9" s="14" t="s">
        <v>12</v>
      </c>
      <c r="C9" s="6" t="s">
        <v>4</v>
      </c>
      <c r="D9" s="7">
        <v>10</v>
      </c>
      <c r="E9" s="10">
        <v>6300</v>
      </c>
      <c r="F9" s="8">
        <f>E9*D9</f>
        <v>63000</v>
      </c>
      <c r="G9" s="10">
        <v>6000</v>
      </c>
      <c r="H9" s="10">
        <f>G9*D9</f>
        <v>60000</v>
      </c>
      <c r="I9" s="10">
        <f>(E9+G9)/2</f>
        <v>6150</v>
      </c>
      <c r="J9" s="30">
        <f>I9*D9</f>
        <v>61500</v>
      </c>
      <c r="K9" s="14" t="s">
        <v>117</v>
      </c>
      <c r="L9" s="20" t="s">
        <v>39</v>
      </c>
    </row>
    <row r="10" spans="1:12" s="16" customFormat="1" ht="25.5">
      <c r="A10" s="6">
        <v>3</v>
      </c>
      <c r="B10" s="14" t="s">
        <v>13</v>
      </c>
      <c r="C10" s="6" t="s">
        <v>4</v>
      </c>
      <c r="D10" s="7">
        <v>2</v>
      </c>
      <c r="E10" s="10">
        <v>1260</v>
      </c>
      <c r="F10" s="8">
        <f>E10*D10</f>
        <v>2520</v>
      </c>
      <c r="G10" s="10">
        <v>1280</v>
      </c>
      <c r="H10" s="10">
        <f>G10*D10</f>
        <v>2560</v>
      </c>
      <c r="I10" s="10">
        <f>(E10+G10)/2</f>
        <v>1270</v>
      </c>
      <c r="J10" s="30">
        <f>I10*D10</f>
        <v>2540</v>
      </c>
      <c r="K10" s="14" t="s">
        <v>117</v>
      </c>
      <c r="L10" s="20" t="s">
        <v>45</v>
      </c>
    </row>
    <row r="11" spans="1:12" s="16" customFormat="1" ht="38.25">
      <c r="A11" s="6">
        <v>4</v>
      </c>
      <c r="B11" s="14" t="s">
        <v>9</v>
      </c>
      <c r="C11" s="6" t="s">
        <v>10</v>
      </c>
      <c r="D11" s="7">
        <v>5</v>
      </c>
      <c r="E11" s="4">
        <v>7080</v>
      </c>
      <c r="F11" s="8">
        <f>E11*D11</f>
        <v>35400</v>
      </c>
      <c r="G11" s="10">
        <v>7000</v>
      </c>
      <c r="H11" s="10">
        <f>G11*D11</f>
        <v>35000</v>
      </c>
      <c r="I11" s="10">
        <f>(E11+G11)/2</f>
        <v>7040</v>
      </c>
      <c r="J11" s="30">
        <f>I11*D11</f>
        <v>35200</v>
      </c>
      <c r="K11" s="14" t="s">
        <v>117</v>
      </c>
      <c r="L11" s="20" t="s">
        <v>39</v>
      </c>
    </row>
    <row r="12" spans="1:12">
      <c r="A12" s="7"/>
      <c r="B12" s="25"/>
      <c r="C12" s="7"/>
      <c r="D12" s="7"/>
      <c r="E12" s="10"/>
      <c r="F12" s="10">
        <f>SUM(F8:F11)</f>
        <v>106500</v>
      </c>
      <c r="G12" s="31"/>
      <c r="H12" s="31">
        <f>SUM(H8:H11)</f>
        <v>103060</v>
      </c>
      <c r="I12" s="31"/>
      <c r="J12" s="39">
        <f>SUM(J8:J11)</f>
        <v>104780</v>
      </c>
      <c r="K12" s="18"/>
      <c r="L12" s="18"/>
    </row>
    <row r="13" spans="1:12">
      <c r="A13" s="70"/>
      <c r="B13" s="71"/>
      <c r="C13" s="70"/>
      <c r="D13" s="70"/>
      <c r="E13" s="72"/>
      <c r="F13" s="72"/>
      <c r="G13" s="73"/>
      <c r="H13" s="73"/>
      <c r="I13" s="73"/>
      <c r="J13" s="74"/>
      <c r="K13" s="75"/>
      <c r="L13" s="75"/>
    </row>
    <row r="14" spans="1:12">
      <c r="A14" s="96" t="s">
        <v>126</v>
      </c>
      <c r="B14" s="97"/>
      <c r="C14" s="97"/>
      <c r="D14" s="97"/>
      <c r="E14" s="97"/>
      <c r="F14" s="97"/>
      <c r="G14" s="97"/>
      <c r="H14" s="97"/>
      <c r="I14" s="97"/>
      <c r="J14" s="97"/>
      <c r="K14" s="97"/>
      <c r="L14" s="75"/>
    </row>
    <row r="15" spans="1:12">
      <c r="A15" s="70"/>
      <c r="B15" s="71"/>
      <c r="C15" s="70"/>
      <c r="D15" s="70"/>
      <c r="E15" s="72"/>
      <c r="F15" s="72"/>
      <c r="G15" s="73"/>
      <c r="H15" s="73"/>
      <c r="I15" s="73"/>
      <c r="J15" s="74"/>
      <c r="K15" s="75"/>
      <c r="L15" s="75"/>
    </row>
    <row r="16" spans="1:12" s="82" customFormat="1" ht="63">
      <c r="A16" s="76">
        <v>8</v>
      </c>
      <c r="B16" s="77" t="s">
        <v>123</v>
      </c>
      <c r="C16" s="78" t="s">
        <v>124</v>
      </c>
      <c r="D16" s="79">
        <v>10</v>
      </c>
      <c r="E16" s="80">
        <v>847.85</v>
      </c>
      <c r="F16" s="80">
        <f>E16*D16</f>
        <v>8478.5</v>
      </c>
      <c r="G16" s="80">
        <v>1017.42</v>
      </c>
      <c r="H16" s="80">
        <f>G16*D16</f>
        <v>10174.199999999999</v>
      </c>
      <c r="I16" s="81">
        <f t="shared" ref="I16" si="0">(E16+G16)/2</f>
        <v>932.63499999999999</v>
      </c>
      <c r="J16" s="81">
        <f t="shared" ref="J16" si="1">I16*D16</f>
        <v>9326.35</v>
      </c>
      <c r="K16" s="14" t="s">
        <v>117</v>
      </c>
      <c r="L16" s="88" t="s">
        <v>127</v>
      </c>
    </row>
    <row r="17" spans="1:11" s="82" customFormat="1" ht="15">
      <c r="A17" s="83"/>
      <c r="B17" s="84" t="s">
        <v>125</v>
      </c>
      <c r="C17" s="85"/>
      <c r="D17" s="86"/>
      <c r="E17" s="86"/>
      <c r="F17" s="87">
        <f>SUM(F16:F16)</f>
        <v>8478.5</v>
      </c>
      <c r="G17" s="87"/>
      <c r="H17" s="87">
        <f>SUM(H16:H16)</f>
        <v>10174.199999999999</v>
      </c>
      <c r="I17" s="87"/>
      <c r="J17" s="87">
        <f>SUM(J16:J16)</f>
        <v>9326.35</v>
      </c>
      <c r="K17" s="87"/>
    </row>
    <row r="18" spans="1:11">
      <c r="A18" s="69"/>
      <c r="C18" s="11"/>
      <c r="E18" s="13"/>
      <c r="F18" s="13"/>
    </row>
    <row r="19" spans="1:11" s="35" customFormat="1" ht="18" customHeight="1">
      <c r="A19" s="33"/>
      <c r="B19" s="33" t="s">
        <v>96</v>
      </c>
      <c r="C19" s="33"/>
      <c r="D19" s="33"/>
      <c r="E19" s="33"/>
      <c r="F19" s="34"/>
      <c r="G19" s="34"/>
      <c r="H19" s="34"/>
      <c r="I19" s="34"/>
      <c r="J19" s="34"/>
      <c r="K19" s="34"/>
    </row>
    <row r="20" spans="1:11" s="35" customFormat="1" ht="20.25" customHeight="1">
      <c r="A20" s="33"/>
      <c r="B20" s="33" t="s">
        <v>97</v>
      </c>
      <c r="C20" s="33"/>
      <c r="D20" s="33"/>
      <c r="E20" s="33"/>
      <c r="F20" s="34"/>
      <c r="G20" s="34"/>
      <c r="H20" s="34"/>
      <c r="I20" s="34"/>
      <c r="J20" s="91" t="s">
        <v>98</v>
      </c>
      <c r="K20" s="91"/>
    </row>
    <row r="21" spans="1:11" s="35" customFormat="1" ht="11.25" customHeight="1">
      <c r="A21" s="33"/>
      <c r="B21" s="33"/>
      <c r="C21" s="33"/>
      <c r="D21" s="33"/>
      <c r="E21" s="33"/>
      <c r="F21" s="34"/>
      <c r="G21" s="34"/>
      <c r="H21" s="34"/>
      <c r="I21" s="34"/>
      <c r="J21" s="36"/>
      <c r="K21" s="37"/>
    </row>
    <row r="22" spans="1:11" s="35" customFormat="1" ht="33.75" customHeight="1">
      <c r="A22" s="33"/>
      <c r="B22" s="33" t="s">
        <v>99</v>
      </c>
      <c r="C22" s="33"/>
      <c r="D22" s="33"/>
      <c r="E22" s="33"/>
      <c r="F22" s="34"/>
      <c r="G22" s="34"/>
      <c r="H22" s="34"/>
      <c r="I22" s="34"/>
      <c r="J22" s="36"/>
      <c r="K22" s="37"/>
    </row>
    <row r="23" spans="1:11" s="35" customFormat="1" ht="33.75" customHeight="1">
      <c r="A23" s="33"/>
      <c r="B23" s="92" t="s">
        <v>100</v>
      </c>
      <c r="C23" s="92"/>
      <c r="D23" s="92"/>
      <c r="E23" s="92"/>
      <c r="F23" s="38"/>
      <c r="G23" s="34"/>
      <c r="H23" s="34"/>
      <c r="I23" s="34"/>
      <c r="J23" s="91" t="s">
        <v>101</v>
      </c>
      <c r="K23" s="91"/>
    </row>
    <row r="24" spans="1:11" s="35" customFormat="1" ht="33.75" customHeight="1">
      <c r="A24" s="33"/>
      <c r="B24" s="91" t="s">
        <v>102</v>
      </c>
      <c r="C24" s="91"/>
      <c r="D24" s="91"/>
      <c r="E24" s="91"/>
      <c r="F24" s="38"/>
      <c r="G24" s="34"/>
      <c r="H24" s="34"/>
      <c r="I24" s="34"/>
      <c r="J24" s="91" t="s">
        <v>103</v>
      </c>
      <c r="K24" s="91"/>
    </row>
    <row r="25" spans="1:11" s="35" customFormat="1" ht="33.75" customHeight="1">
      <c r="A25" s="33"/>
      <c r="B25" s="91" t="s">
        <v>104</v>
      </c>
      <c r="C25" s="91"/>
      <c r="D25" s="91"/>
      <c r="E25" s="91"/>
      <c r="F25" s="38"/>
      <c r="G25" s="34"/>
      <c r="H25" s="34"/>
      <c r="I25" s="34"/>
      <c r="J25" s="91" t="s">
        <v>105</v>
      </c>
      <c r="K25" s="91"/>
    </row>
    <row r="26" spans="1:11" s="35" customFormat="1" ht="33.75" customHeight="1">
      <c r="A26" s="33"/>
      <c r="B26" s="93" t="s">
        <v>106</v>
      </c>
      <c r="C26" s="93"/>
      <c r="D26" s="93"/>
      <c r="E26" s="93"/>
      <c r="F26" s="34"/>
      <c r="G26" s="34"/>
      <c r="H26" s="34"/>
      <c r="I26" s="34"/>
      <c r="J26" s="91" t="s">
        <v>107</v>
      </c>
      <c r="K26" s="91"/>
    </row>
    <row r="27" spans="1:11" s="35" customFormat="1" ht="33.75" customHeight="1">
      <c r="A27" s="33"/>
      <c r="B27" s="91" t="s">
        <v>108</v>
      </c>
      <c r="C27" s="91"/>
      <c r="D27" s="91"/>
      <c r="E27" s="91"/>
      <c r="F27" s="34"/>
      <c r="G27" s="34"/>
      <c r="H27" s="34"/>
      <c r="I27" s="34"/>
      <c r="J27" s="91" t="s">
        <v>109</v>
      </c>
      <c r="K27" s="91"/>
    </row>
    <row r="28" spans="1:11" s="35" customFormat="1" ht="33.75" customHeight="1">
      <c r="A28" s="33"/>
      <c r="B28" s="91" t="s">
        <v>110</v>
      </c>
      <c r="C28" s="91"/>
      <c r="D28" s="91"/>
      <c r="E28" s="91"/>
      <c r="F28" s="34"/>
      <c r="G28" s="34"/>
      <c r="H28" s="34"/>
      <c r="I28" s="34"/>
      <c r="J28" s="91" t="s">
        <v>111</v>
      </c>
      <c r="K28" s="91"/>
    </row>
    <row r="29" spans="1:11" s="35" customFormat="1" ht="24.75" customHeight="1">
      <c r="A29" s="33"/>
      <c r="B29" s="91" t="s">
        <v>112</v>
      </c>
      <c r="C29" s="91"/>
      <c r="D29" s="91"/>
      <c r="E29" s="91"/>
      <c r="F29" s="34"/>
      <c r="G29" s="34"/>
      <c r="H29" s="34"/>
      <c r="I29" s="34"/>
      <c r="J29" s="91" t="s">
        <v>113</v>
      </c>
      <c r="K29" s="91"/>
    </row>
    <row r="30" spans="1:11" s="35" customFormat="1" ht="33.75" customHeight="1">
      <c r="A30" s="33"/>
      <c r="B30" s="91" t="s">
        <v>114</v>
      </c>
      <c r="C30" s="91"/>
      <c r="D30" s="91"/>
      <c r="E30" s="91"/>
      <c r="F30" s="34"/>
      <c r="G30" s="34"/>
      <c r="H30" s="34"/>
      <c r="I30" s="34"/>
      <c r="J30" s="91" t="s">
        <v>115</v>
      </c>
      <c r="K30" s="91"/>
    </row>
  </sheetData>
  <mergeCells count="20">
    <mergeCell ref="B28:E28"/>
    <mergeCell ref="J28:K28"/>
    <mergeCell ref="B29:E29"/>
    <mergeCell ref="J29:K29"/>
    <mergeCell ref="B30:E30"/>
    <mergeCell ref="J30:K30"/>
    <mergeCell ref="B25:E25"/>
    <mergeCell ref="J25:K25"/>
    <mergeCell ref="B26:E26"/>
    <mergeCell ref="J26:K26"/>
    <mergeCell ref="B27:E27"/>
    <mergeCell ref="J27:K27"/>
    <mergeCell ref="A1:K3"/>
    <mergeCell ref="J20:K20"/>
    <mergeCell ref="B23:E23"/>
    <mergeCell ref="J23:K23"/>
    <mergeCell ref="B24:E24"/>
    <mergeCell ref="J24:K24"/>
    <mergeCell ref="A6:K6"/>
    <mergeCell ref="A14:K14"/>
  </mergeCells>
  <pageMargins left="0.25" right="0.25" top="0.75" bottom="0.75" header="0.3" footer="0.3"/>
  <pageSetup paperSize="9" scale="65" fitToHeight="0" orientation="landscape" r:id="rId1"/>
  <headerFooter scaleWithDoc="0"/>
</worksheet>
</file>

<file path=xl/worksheets/sheet3.xml><?xml version="1.0" encoding="utf-8"?>
<worksheet xmlns="http://schemas.openxmlformats.org/spreadsheetml/2006/main" xmlns:r="http://schemas.openxmlformats.org/officeDocument/2006/relationships">
  <sheetPr>
    <pageSetUpPr fitToPage="1"/>
  </sheetPr>
  <dimension ref="A1:M50"/>
  <sheetViews>
    <sheetView workbookViewId="0">
      <pane ySplit="4" topLeftCell="A5" activePane="bottomLeft" state="frozen"/>
      <selection pane="bottomLeft" activeCell="K42" sqref="K42"/>
    </sheetView>
  </sheetViews>
  <sheetFormatPr defaultColWidth="9.140625" defaultRowHeight="12.75"/>
  <cols>
    <col min="1" max="1" width="7.42578125" style="12" customWidth="1"/>
    <col min="2" max="2" width="41.42578125" style="28" customWidth="1"/>
    <col min="3" max="3" width="9" style="12" customWidth="1"/>
    <col min="4" max="4" width="7.28515625" style="11" customWidth="1"/>
    <col min="5" max="5" width="14" style="11" customWidth="1"/>
    <col min="6" max="6" width="12.85546875" style="12" customWidth="1"/>
    <col min="7" max="8" width="13.7109375" style="29" customWidth="1"/>
    <col min="9" max="9" width="11.42578125" style="29" customWidth="1"/>
    <col min="10" max="10" width="13" style="29" customWidth="1"/>
    <col min="11" max="11" width="37.140625" style="9" customWidth="1"/>
    <col min="12" max="12" width="23.85546875" style="27" customWidth="1"/>
    <col min="13" max="13" width="36.5703125" style="9" customWidth="1"/>
    <col min="14" max="16384" width="9.140625" style="9"/>
  </cols>
  <sheetData>
    <row r="1" spans="1:13" s="32" customFormat="1" ht="15">
      <c r="A1" s="94" t="s">
        <v>95</v>
      </c>
      <c r="B1" s="95"/>
      <c r="C1" s="95"/>
      <c r="D1" s="95"/>
      <c r="E1" s="95"/>
      <c r="F1" s="95"/>
      <c r="G1" s="95"/>
      <c r="H1" s="95"/>
      <c r="I1" s="95"/>
      <c r="J1" s="95"/>
      <c r="K1" s="95"/>
    </row>
    <row r="2" spans="1:13" s="32" customFormat="1" ht="15">
      <c r="A2" s="95"/>
      <c r="B2" s="95"/>
      <c r="C2" s="95"/>
      <c r="D2" s="95"/>
      <c r="E2" s="95"/>
      <c r="F2" s="95"/>
      <c r="G2" s="95"/>
      <c r="H2" s="95"/>
      <c r="I2" s="95"/>
      <c r="J2" s="95"/>
      <c r="K2" s="95"/>
    </row>
    <row r="3" spans="1:13" s="32" customFormat="1" ht="47.25" customHeight="1">
      <c r="A3" s="95"/>
      <c r="B3" s="95"/>
      <c r="C3" s="95"/>
      <c r="D3" s="95"/>
      <c r="E3" s="95"/>
      <c r="F3" s="95"/>
      <c r="G3" s="95"/>
      <c r="H3" s="95"/>
      <c r="I3" s="95"/>
      <c r="J3" s="95"/>
      <c r="K3" s="95"/>
    </row>
    <row r="4" spans="1:13" s="19" customFormat="1" ht="51">
      <c r="A4" s="1" t="s">
        <v>0</v>
      </c>
      <c r="B4" s="1" t="s">
        <v>1</v>
      </c>
      <c r="C4" s="1" t="s">
        <v>2</v>
      </c>
      <c r="D4" s="1" t="s">
        <v>3</v>
      </c>
      <c r="E4" s="2" t="s">
        <v>18</v>
      </c>
      <c r="F4" s="3" t="s">
        <v>19</v>
      </c>
      <c r="G4" s="17" t="s">
        <v>20</v>
      </c>
      <c r="H4" s="3" t="s">
        <v>21</v>
      </c>
      <c r="I4" s="17" t="s">
        <v>22</v>
      </c>
      <c r="J4" s="17" t="s">
        <v>23</v>
      </c>
      <c r="K4" s="17" t="s">
        <v>24</v>
      </c>
      <c r="L4" s="17" t="s">
        <v>25</v>
      </c>
      <c r="M4" s="17" t="s">
        <v>26</v>
      </c>
    </row>
    <row r="5" spans="1:13" s="16" customFormat="1" ht="38.25">
      <c r="A5" s="6">
        <v>1</v>
      </c>
      <c r="B5" s="14" t="s">
        <v>93</v>
      </c>
      <c r="C5" s="6" t="s">
        <v>4</v>
      </c>
      <c r="D5" s="7">
        <v>1</v>
      </c>
      <c r="E5" s="15">
        <v>170450</v>
      </c>
      <c r="F5" s="8">
        <f>E5*D5</f>
        <v>170450</v>
      </c>
      <c r="G5" s="10">
        <v>172840</v>
      </c>
      <c r="H5" s="10">
        <f>G5*D5</f>
        <v>172840</v>
      </c>
      <c r="I5" s="10">
        <f>(E5+G5)/2</f>
        <v>171645</v>
      </c>
      <c r="J5" s="30">
        <f>I5*D5</f>
        <v>171645</v>
      </c>
      <c r="K5" s="14" t="s">
        <v>116</v>
      </c>
      <c r="L5" s="24" t="s">
        <v>29</v>
      </c>
      <c r="M5" s="20" t="s">
        <v>43</v>
      </c>
    </row>
    <row r="6" spans="1:13" s="16" customFormat="1" ht="38.25">
      <c r="A6" s="6">
        <v>2</v>
      </c>
      <c r="B6" s="14" t="s">
        <v>94</v>
      </c>
      <c r="C6" s="6" t="s">
        <v>4</v>
      </c>
      <c r="D6" s="7">
        <v>1</v>
      </c>
      <c r="E6" s="15">
        <v>426300</v>
      </c>
      <c r="F6" s="8">
        <f t="shared" ref="F6:F36" si="0">E6*D6</f>
        <v>426300</v>
      </c>
      <c r="G6" s="10">
        <v>430570</v>
      </c>
      <c r="H6" s="10">
        <f t="shared" ref="H6:H36" si="1">G6*D6</f>
        <v>430570</v>
      </c>
      <c r="I6" s="10">
        <f t="shared" ref="I6:I36" si="2">(E6+G6)/2</f>
        <v>428435</v>
      </c>
      <c r="J6" s="30">
        <f t="shared" ref="J6:J36" si="3">I6*D6</f>
        <v>428435</v>
      </c>
      <c r="K6" s="14" t="s">
        <v>116</v>
      </c>
      <c r="L6" s="24" t="s">
        <v>29</v>
      </c>
      <c r="M6" s="20" t="s">
        <v>42</v>
      </c>
    </row>
    <row r="7" spans="1:13" s="16" customFormat="1" ht="25.5">
      <c r="A7" s="6">
        <v>3</v>
      </c>
      <c r="B7" s="14" t="s">
        <v>82</v>
      </c>
      <c r="C7" s="6" t="s">
        <v>4</v>
      </c>
      <c r="D7" s="7">
        <v>2</v>
      </c>
      <c r="E7" s="15">
        <v>28000</v>
      </c>
      <c r="F7" s="8">
        <f t="shared" si="0"/>
        <v>56000</v>
      </c>
      <c r="G7" s="10">
        <v>30000</v>
      </c>
      <c r="H7" s="10">
        <f t="shared" si="1"/>
        <v>60000</v>
      </c>
      <c r="I7" s="10">
        <f t="shared" si="2"/>
        <v>29000</v>
      </c>
      <c r="J7" s="30">
        <f t="shared" si="3"/>
        <v>58000</v>
      </c>
      <c r="K7" s="14" t="s">
        <v>116</v>
      </c>
      <c r="L7" s="24" t="s">
        <v>29</v>
      </c>
      <c r="M7" s="20" t="s">
        <v>44</v>
      </c>
    </row>
    <row r="8" spans="1:13" s="16" customFormat="1" ht="25.5">
      <c r="A8" s="6">
        <v>4</v>
      </c>
      <c r="B8" s="14" t="s">
        <v>83</v>
      </c>
      <c r="C8" s="6" t="s">
        <v>4</v>
      </c>
      <c r="D8" s="7">
        <v>1</v>
      </c>
      <c r="E8" s="15">
        <v>88200</v>
      </c>
      <c r="F8" s="8">
        <f t="shared" si="0"/>
        <v>88200</v>
      </c>
      <c r="G8" s="10">
        <v>88000</v>
      </c>
      <c r="H8" s="10">
        <f t="shared" si="1"/>
        <v>88000</v>
      </c>
      <c r="I8" s="10">
        <f t="shared" si="2"/>
        <v>88100</v>
      </c>
      <c r="J8" s="30">
        <f t="shared" si="3"/>
        <v>88100</v>
      </c>
      <c r="K8" s="14" t="s">
        <v>116</v>
      </c>
      <c r="L8" s="24" t="s">
        <v>29</v>
      </c>
      <c r="M8" s="20" t="s">
        <v>32</v>
      </c>
    </row>
    <row r="9" spans="1:13" s="16" customFormat="1" ht="25.5">
      <c r="A9" s="6">
        <v>5</v>
      </c>
      <c r="B9" s="14" t="s">
        <v>84</v>
      </c>
      <c r="C9" s="6" t="s">
        <v>4</v>
      </c>
      <c r="D9" s="7">
        <v>1</v>
      </c>
      <c r="E9" s="15">
        <v>116400</v>
      </c>
      <c r="F9" s="8">
        <f t="shared" si="0"/>
        <v>116400</v>
      </c>
      <c r="G9" s="10">
        <v>118500</v>
      </c>
      <c r="H9" s="10">
        <f t="shared" si="1"/>
        <v>118500</v>
      </c>
      <c r="I9" s="10">
        <f t="shared" si="2"/>
        <v>117450</v>
      </c>
      <c r="J9" s="30">
        <f t="shared" si="3"/>
        <v>117450</v>
      </c>
      <c r="K9" s="14" t="s">
        <v>116</v>
      </c>
      <c r="L9" s="24" t="s">
        <v>29</v>
      </c>
      <c r="M9" s="20" t="s">
        <v>32</v>
      </c>
    </row>
    <row r="10" spans="1:13" s="16" customFormat="1" ht="25.5">
      <c r="A10" s="6">
        <v>6</v>
      </c>
      <c r="B10" s="14" t="s">
        <v>85</v>
      </c>
      <c r="C10" s="6" t="s">
        <v>4</v>
      </c>
      <c r="D10" s="7">
        <v>1</v>
      </c>
      <c r="E10" s="15">
        <v>116400</v>
      </c>
      <c r="F10" s="8">
        <f t="shared" si="0"/>
        <v>116400</v>
      </c>
      <c r="G10" s="10">
        <v>118500</v>
      </c>
      <c r="H10" s="10">
        <f t="shared" si="1"/>
        <v>118500</v>
      </c>
      <c r="I10" s="10">
        <f t="shared" si="2"/>
        <v>117450</v>
      </c>
      <c r="J10" s="30">
        <f t="shared" si="3"/>
        <v>117450</v>
      </c>
      <c r="K10" s="14" t="s">
        <v>116</v>
      </c>
      <c r="L10" s="24" t="s">
        <v>29</v>
      </c>
      <c r="M10" s="20" t="s">
        <v>32</v>
      </c>
    </row>
    <row r="11" spans="1:13" s="16" customFormat="1" ht="25.5">
      <c r="A11" s="6">
        <v>7</v>
      </c>
      <c r="B11" s="14" t="s">
        <v>86</v>
      </c>
      <c r="C11" s="6" t="s">
        <v>4</v>
      </c>
      <c r="D11" s="7">
        <v>1</v>
      </c>
      <c r="E11" s="15">
        <v>116400</v>
      </c>
      <c r="F11" s="8">
        <f t="shared" si="0"/>
        <v>116400</v>
      </c>
      <c r="G11" s="10">
        <v>118500</v>
      </c>
      <c r="H11" s="10">
        <f t="shared" si="1"/>
        <v>118500</v>
      </c>
      <c r="I11" s="10">
        <f t="shared" si="2"/>
        <v>117450</v>
      </c>
      <c r="J11" s="30">
        <f t="shared" si="3"/>
        <v>117450</v>
      </c>
      <c r="K11" s="14" t="s">
        <v>116</v>
      </c>
      <c r="L11" s="24" t="s">
        <v>29</v>
      </c>
      <c r="M11" s="20" t="s">
        <v>32</v>
      </c>
    </row>
    <row r="12" spans="1:13" s="16" customFormat="1" ht="25.5">
      <c r="A12" s="6">
        <v>8</v>
      </c>
      <c r="B12" s="14" t="s">
        <v>87</v>
      </c>
      <c r="C12" s="6" t="s">
        <v>4</v>
      </c>
      <c r="D12" s="7">
        <v>1</v>
      </c>
      <c r="E12" s="15">
        <v>113040</v>
      </c>
      <c r="F12" s="8">
        <f t="shared" si="0"/>
        <v>113040</v>
      </c>
      <c r="G12" s="10">
        <v>115480</v>
      </c>
      <c r="H12" s="10">
        <f t="shared" si="1"/>
        <v>115480</v>
      </c>
      <c r="I12" s="10">
        <f t="shared" si="2"/>
        <v>114260</v>
      </c>
      <c r="J12" s="30">
        <f t="shared" si="3"/>
        <v>114260</v>
      </c>
      <c r="K12" s="14" t="s">
        <v>116</v>
      </c>
      <c r="L12" s="24" t="s">
        <v>29</v>
      </c>
      <c r="M12" s="20" t="s">
        <v>32</v>
      </c>
    </row>
    <row r="13" spans="1:13" s="16" customFormat="1" ht="38.25">
      <c r="A13" s="6">
        <v>9</v>
      </c>
      <c r="B13" s="14" t="s">
        <v>88</v>
      </c>
      <c r="C13" s="6" t="s">
        <v>4</v>
      </c>
      <c r="D13" s="7">
        <v>5</v>
      </c>
      <c r="E13" s="15">
        <v>1320</v>
      </c>
      <c r="F13" s="8">
        <f t="shared" si="0"/>
        <v>6600</v>
      </c>
      <c r="G13" s="10">
        <v>1200</v>
      </c>
      <c r="H13" s="10">
        <f t="shared" si="1"/>
        <v>6000</v>
      </c>
      <c r="I13" s="10">
        <f t="shared" si="2"/>
        <v>1260</v>
      </c>
      <c r="J13" s="30">
        <f t="shared" si="3"/>
        <v>6300</v>
      </c>
      <c r="K13" s="14" t="s">
        <v>116</v>
      </c>
      <c r="L13" s="25" t="s">
        <v>30</v>
      </c>
      <c r="M13" s="20" t="s">
        <v>35</v>
      </c>
    </row>
    <row r="14" spans="1:13" s="16" customFormat="1" ht="38.25">
      <c r="A14" s="6">
        <v>10</v>
      </c>
      <c r="B14" s="14" t="s">
        <v>89</v>
      </c>
      <c r="C14" s="6" t="s">
        <v>4</v>
      </c>
      <c r="D14" s="7">
        <v>1</v>
      </c>
      <c r="E14" s="15">
        <v>5580</v>
      </c>
      <c r="F14" s="8">
        <f t="shared" si="0"/>
        <v>5580</v>
      </c>
      <c r="G14" s="10">
        <v>5750</v>
      </c>
      <c r="H14" s="10">
        <f t="shared" si="1"/>
        <v>5750</v>
      </c>
      <c r="I14" s="10">
        <f t="shared" si="2"/>
        <v>5665</v>
      </c>
      <c r="J14" s="30">
        <f t="shared" si="3"/>
        <v>5665</v>
      </c>
      <c r="K14" s="14" t="s">
        <v>116</v>
      </c>
      <c r="L14" s="25" t="s">
        <v>30</v>
      </c>
      <c r="M14" s="23" t="s">
        <v>36</v>
      </c>
    </row>
    <row r="15" spans="1:13" s="16" customFormat="1" ht="38.25">
      <c r="A15" s="6">
        <v>11</v>
      </c>
      <c r="B15" s="14" t="s">
        <v>8</v>
      </c>
      <c r="C15" s="6" t="s">
        <v>4</v>
      </c>
      <c r="D15" s="7">
        <v>1</v>
      </c>
      <c r="E15" s="4">
        <v>144900</v>
      </c>
      <c r="F15" s="8">
        <f t="shared" si="0"/>
        <v>144900</v>
      </c>
      <c r="G15" s="10">
        <v>148300</v>
      </c>
      <c r="H15" s="10">
        <f t="shared" si="1"/>
        <v>148300</v>
      </c>
      <c r="I15" s="10">
        <f t="shared" si="2"/>
        <v>146600</v>
      </c>
      <c r="J15" s="30">
        <f t="shared" si="3"/>
        <v>146600</v>
      </c>
      <c r="K15" s="14" t="s">
        <v>116</v>
      </c>
      <c r="L15" s="24" t="s">
        <v>29</v>
      </c>
      <c r="M15" s="20" t="s">
        <v>41</v>
      </c>
    </row>
    <row r="16" spans="1:13" s="16" customFormat="1" ht="38.25">
      <c r="A16" s="6">
        <v>12</v>
      </c>
      <c r="B16" s="14" t="s">
        <v>56</v>
      </c>
      <c r="C16" s="6" t="s">
        <v>4</v>
      </c>
      <c r="D16" s="7">
        <v>5</v>
      </c>
      <c r="E16" s="4">
        <v>23700</v>
      </c>
      <c r="F16" s="8">
        <f t="shared" si="0"/>
        <v>118500</v>
      </c>
      <c r="G16" s="10">
        <v>24000</v>
      </c>
      <c r="H16" s="10">
        <f t="shared" si="1"/>
        <v>120000</v>
      </c>
      <c r="I16" s="10">
        <f t="shared" si="2"/>
        <v>23850</v>
      </c>
      <c r="J16" s="30">
        <f t="shared" si="3"/>
        <v>119250</v>
      </c>
      <c r="K16" s="14" t="s">
        <v>116</v>
      </c>
      <c r="L16" s="25" t="s">
        <v>30</v>
      </c>
      <c r="M16" s="20" t="s">
        <v>37</v>
      </c>
    </row>
    <row r="17" spans="1:13" s="16" customFormat="1" ht="38.25">
      <c r="A17" s="6">
        <v>13</v>
      </c>
      <c r="B17" s="14" t="s">
        <v>90</v>
      </c>
      <c r="C17" s="6" t="s">
        <v>4</v>
      </c>
      <c r="D17" s="6">
        <v>1</v>
      </c>
      <c r="E17" s="5">
        <v>586440</v>
      </c>
      <c r="F17" s="8">
        <f t="shared" si="0"/>
        <v>586440</v>
      </c>
      <c r="G17" s="10">
        <v>600000</v>
      </c>
      <c r="H17" s="10">
        <f t="shared" si="1"/>
        <v>600000</v>
      </c>
      <c r="I17" s="10">
        <f t="shared" si="2"/>
        <v>593220</v>
      </c>
      <c r="J17" s="30">
        <f t="shared" si="3"/>
        <v>593220</v>
      </c>
      <c r="K17" s="14" t="s">
        <v>116</v>
      </c>
      <c r="L17" s="25" t="s">
        <v>30</v>
      </c>
      <c r="M17" s="20" t="s">
        <v>40</v>
      </c>
    </row>
    <row r="18" spans="1:13" s="16" customFormat="1" ht="38.25">
      <c r="A18" s="6">
        <v>14</v>
      </c>
      <c r="B18" s="14" t="s">
        <v>64</v>
      </c>
      <c r="C18" s="6" t="s">
        <v>4</v>
      </c>
      <c r="D18" s="6">
        <v>1</v>
      </c>
      <c r="E18" s="5">
        <v>27440</v>
      </c>
      <c r="F18" s="8">
        <f t="shared" si="0"/>
        <v>27440</v>
      </c>
      <c r="G18" s="10">
        <v>28000</v>
      </c>
      <c r="H18" s="10">
        <f t="shared" si="1"/>
        <v>28000</v>
      </c>
      <c r="I18" s="10">
        <f t="shared" si="2"/>
        <v>27720</v>
      </c>
      <c r="J18" s="30">
        <f t="shared" si="3"/>
        <v>27720</v>
      </c>
      <c r="K18" s="14" t="s">
        <v>116</v>
      </c>
      <c r="L18" s="25" t="s">
        <v>30</v>
      </c>
      <c r="M18" s="20" t="s">
        <v>50</v>
      </c>
    </row>
    <row r="19" spans="1:13" s="16" customFormat="1" ht="38.25">
      <c r="A19" s="6">
        <v>15</v>
      </c>
      <c r="B19" s="14" t="s">
        <v>65</v>
      </c>
      <c r="C19" s="6" t="s">
        <v>4</v>
      </c>
      <c r="D19" s="6">
        <v>1</v>
      </c>
      <c r="E19" s="5">
        <v>24850</v>
      </c>
      <c r="F19" s="8">
        <f t="shared" si="0"/>
        <v>24850</v>
      </c>
      <c r="G19" s="10">
        <v>26400</v>
      </c>
      <c r="H19" s="10">
        <f t="shared" si="1"/>
        <v>26400</v>
      </c>
      <c r="I19" s="10">
        <f t="shared" si="2"/>
        <v>25625</v>
      </c>
      <c r="J19" s="30">
        <f t="shared" si="3"/>
        <v>25625</v>
      </c>
      <c r="K19" s="14" t="s">
        <v>116</v>
      </c>
      <c r="L19" s="25" t="s">
        <v>30</v>
      </c>
      <c r="M19" s="20" t="s">
        <v>50</v>
      </c>
    </row>
    <row r="20" spans="1:13" s="16" customFormat="1" ht="38.25">
      <c r="A20" s="6">
        <v>16</v>
      </c>
      <c r="B20" s="14" t="s">
        <v>66</v>
      </c>
      <c r="C20" s="6" t="s">
        <v>4</v>
      </c>
      <c r="D20" s="6">
        <v>1</v>
      </c>
      <c r="E20" s="5">
        <v>27440</v>
      </c>
      <c r="F20" s="8">
        <f t="shared" si="0"/>
        <v>27440</v>
      </c>
      <c r="G20" s="10">
        <v>28000</v>
      </c>
      <c r="H20" s="10">
        <f t="shared" si="1"/>
        <v>28000</v>
      </c>
      <c r="I20" s="10">
        <f t="shared" si="2"/>
        <v>27720</v>
      </c>
      <c r="J20" s="30">
        <f t="shared" si="3"/>
        <v>27720</v>
      </c>
      <c r="K20" s="14" t="s">
        <v>116</v>
      </c>
      <c r="L20" s="25" t="s">
        <v>30</v>
      </c>
      <c r="M20" s="20" t="s">
        <v>50</v>
      </c>
    </row>
    <row r="21" spans="1:13" s="16" customFormat="1" ht="38.25">
      <c r="A21" s="6">
        <v>17</v>
      </c>
      <c r="B21" s="14" t="s">
        <v>67</v>
      </c>
      <c r="C21" s="6" t="s">
        <v>4</v>
      </c>
      <c r="D21" s="6">
        <v>2</v>
      </c>
      <c r="E21" s="5">
        <v>28560</v>
      </c>
      <c r="F21" s="8">
        <f t="shared" si="0"/>
        <v>57120</v>
      </c>
      <c r="G21" s="10">
        <v>28000</v>
      </c>
      <c r="H21" s="10">
        <f t="shared" si="1"/>
        <v>56000</v>
      </c>
      <c r="I21" s="10">
        <f t="shared" si="2"/>
        <v>28280</v>
      </c>
      <c r="J21" s="30">
        <f t="shared" si="3"/>
        <v>56560</v>
      </c>
      <c r="K21" s="14" t="s">
        <v>116</v>
      </c>
      <c r="L21" s="25" t="s">
        <v>30</v>
      </c>
      <c r="M21" s="20" t="s">
        <v>50</v>
      </c>
    </row>
    <row r="22" spans="1:13" s="16" customFormat="1" ht="38.25">
      <c r="A22" s="6">
        <v>18</v>
      </c>
      <c r="B22" s="14" t="s">
        <v>68</v>
      </c>
      <c r="C22" s="6" t="s">
        <v>4</v>
      </c>
      <c r="D22" s="7">
        <v>1</v>
      </c>
      <c r="E22" s="10">
        <v>24150</v>
      </c>
      <c r="F22" s="8">
        <f t="shared" si="0"/>
        <v>24150</v>
      </c>
      <c r="G22" s="10">
        <v>25940</v>
      </c>
      <c r="H22" s="10">
        <f t="shared" si="1"/>
        <v>25940</v>
      </c>
      <c r="I22" s="10">
        <f t="shared" si="2"/>
        <v>25045</v>
      </c>
      <c r="J22" s="30">
        <f t="shared" si="3"/>
        <v>25045</v>
      </c>
      <c r="K22" s="14" t="s">
        <v>116</v>
      </c>
      <c r="L22" s="25" t="s">
        <v>30</v>
      </c>
      <c r="M22" s="20" t="s">
        <v>51</v>
      </c>
    </row>
    <row r="23" spans="1:13" s="16" customFormat="1" ht="38.25">
      <c r="A23" s="6">
        <v>19</v>
      </c>
      <c r="B23" s="14" t="s">
        <v>69</v>
      </c>
      <c r="C23" s="6" t="s">
        <v>4</v>
      </c>
      <c r="D23" s="7">
        <v>2</v>
      </c>
      <c r="E23" s="10">
        <v>677290</v>
      </c>
      <c r="F23" s="8">
        <f t="shared" si="0"/>
        <v>1354580</v>
      </c>
      <c r="G23" s="10">
        <v>700000</v>
      </c>
      <c r="H23" s="10">
        <f t="shared" si="1"/>
        <v>1400000</v>
      </c>
      <c r="I23" s="10">
        <f t="shared" si="2"/>
        <v>688645</v>
      </c>
      <c r="J23" s="30">
        <f t="shared" si="3"/>
        <v>1377290</v>
      </c>
      <c r="K23" s="14" t="s">
        <v>116</v>
      </c>
      <c r="L23" s="25" t="s">
        <v>30</v>
      </c>
      <c r="M23" s="20" t="s">
        <v>32</v>
      </c>
    </row>
    <row r="24" spans="1:13" s="16" customFormat="1" ht="38.25">
      <c r="A24" s="6">
        <v>20</v>
      </c>
      <c r="B24" s="14" t="s">
        <v>70</v>
      </c>
      <c r="C24" s="6" t="s">
        <v>4</v>
      </c>
      <c r="D24" s="7">
        <v>2</v>
      </c>
      <c r="E24" s="10">
        <v>73500</v>
      </c>
      <c r="F24" s="8">
        <f t="shared" si="0"/>
        <v>147000</v>
      </c>
      <c r="G24" s="10">
        <v>70500</v>
      </c>
      <c r="H24" s="10">
        <f t="shared" si="1"/>
        <v>141000</v>
      </c>
      <c r="I24" s="10">
        <f t="shared" si="2"/>
        <v>72000</v>
      </c>
      <c r="J24" s="30">
        <f t="shared" si="3"/>
        <v>144000</v>
      </c>
      <c r="K24" s="14" t="s">
        <v>116</v>
      </c>
      <c r="L24" s="25" t="s">
        <v>30</v>
      </c>
      <c r="M24" s="20" t="s">
        <v>52</v>
      </c>
    </row>
    <row r="25" spans="1:13" s="16" customFormat="1" ht="38.25">
      <c r="A25" s="6">
        <v>21</v>
      </c>
      <c r="B25" s="14" t="s">
        <v>71</v>
      </c>
      <c r="C25" s="6" t="s">
        <v>4</v>
      </c>
      <c r="D25" s="7">
        <v>4</v>
      </c>
      <c r="E25" s="10">
        <v>58670</v>
      </c>
      <c r="F25" s="8">
        <f t="shared" si="0"/>
        <v>234680</v>
      </c>
      <c r="G25" s="10">
        <v>56400</v>
      </c>
      <c r="H25" s="10">
        <f t="shared" si="1"/>
        <v>225600</v>
      </c>
      <c r="I25" s="10">
        <f t="shared" si="2"/>
        <v>57535</v>
      </c>
      <c r="J25" s="30">
        <f t="shared" si="3"/>
        <v>230140</v>
      </c>
      <c r="K25" s="14" t="s">
        <v>116</v>
      </c>
      <c r="L25" s="25" t="s">
        <v>30</v>
      </c>
      <c r="M25" s="20" t="s">
        <v>52</v>
      </c>
    </row>
    <row r="26" spans="1:13" s="16" customFormat="1" ht="38.25">
      <c r="A26" s="6">
        <v>22</v>
      </c>
      <c r="B26" s="14" t="s">
        <v>72</v>
      </c>
      <c r="C26" s="6" t="s">
        <v>4</v>
      </c>
      <c r="D26" s="7">
        <v>1</v>
      </c>
      <c r="E26" s="10">
        <v>7790</v>
      </c>
      <c r="F26" s="8">
        <f t="shared" si="0"/>
        <v>7790</v>
      </c>
      <c r="G26" s="10">
        <v>8000</v>
      </c>
      <c r="H26" s="10">
        <f t="shared" si="1"/>
        <v>8000</v>
      </c>
      <c r="I26" s="10">
        <f t="shared" si="2"/>
        <v>7895</v>
      </c>
      <c r="J26" s="30">
        <f t="shared" si="3"/>
        <v>7895</v>
      </c>
      <c r="K26" s="14" t="s">
        <v>116</v>
      </c>
      <c r="L26" s="25" t="s">
        <v>30</v>
      </c>
      <c r="M26" s="20" t="s">
        <v>52</v>
      </c>
    </row>
    <row r="27" spans="1:13" s="16" customFormat="1" ht="38.25">
      <c r="A27" s="6">
        <v>23</v>
      </c>
      <c r="B27" s="14" t="s">
        <v>73</v>
      </c>
      <c r="C27" s="6" t="s">
        <v>4</v>
      </c>
      <c r="D27" s="7">
        <v>1</v>
      </c>
      <c r="E27" s="10">
        <v>39380</v>
      </c>
      <c r="F27" s="8">
        <f t="shared" si="0"/>
        <v>39380</v>
      </c>
      <c r="G27" s="10">
        <v>40670</v>
      </c>
      <c r="H27" s="10">
        <f t="shared" si="1"/>
        <v>40670</v>
      </c>
      <c r="I27" s="10">
        <f t="shared" si="2"/>
        <v>40025</v>
      </c>
      <c r="J27" s="30">
        <f t="shared" si="3"/>
        <v>40025</v>
      </c>
      <c r="K27" s="14" t="s">
        <v>116</v>
      </c>
      <c r="L27" s="25" t="s">
        <v>30</v>
      </c>
      <c r="M27" s="20" t="s">
        <v>52</v>
      </c>
    </row>
    <row r="28" spans="1:13" s="16" customFormat="1" ht="25.5">
      <c r="A28" s="6">
        <v>24</v>
      </c>
      <c r="B28" s="14" t="s">
        <v>74</v>
      </c>
      <c r="C28" s="6" t="str">
        <f t="shared" ref="C28:C34" si="4">$C$27</f>
        <v>Набір</v>
      </c>
      <c r="D28" s="7">
        <v>2</v>
      </c>
      <c r="E28" s="10">
        <f>[1]Аркуш1!E4</f>
        <v>6600</v>
      </c>
      <c r="F28" s="8">
        <f t="shared" si="0"/>
        <v>13200</v>
      </c>
      <c r="G28" s="10">
        <v>6800</v>
      </c>
      <c r="H28" s="10">
        <f t="shared" si="1"/>
        <v>13600</v>
      </c>
      <c r="I28" s="10">
        <f t="shared" si="2"/>
        <v>6700</v>
      </c>
      <c r="J28" s="30">
        <f t="shared" si="3"/>
        <v>13400</v>
      </c>
      <c r="K28" s="14" t="s">
        <v>116</v>
      </c>
      <c r="L28" s="24" t="s">
        <v>29</v>
      </c>
      <c r="M28" s="20" t="s">
        <v>34</v>
      </c>
    </row>
    <row r="29" spans="1:13" s="16" customFormat="1" ht="25.5">
      <c r="A29" s="6">
        <v>25</v>
      </c>
      <c r="B29" s="14" t="s">
        <v>75</v>
      </c>
      <c r="C29" s="6" t="str">
        <f t="shared" si="4"/>
        <v>Набір</v>
      </c>
      <c r="D29" s="7">
        <v>2</v>
      </c>
      <c r="E29" s="10">
        <f>[1]Аркуш1!E5</f>
        <v>7620</v>
      </c>
      <c r="F29" s="8">
        <f t="shared" si="0"/>
        <v>15240</v>
      </c>
      <c r="G29" s="10">
        <v>7810</v>
      </c>
      <c r="H29" s="10">
        <f t="shared" si="1"/>
        <v>15620</v>
      </c>
      <c r="I29" s="10">
        <f t="shared" si="2"/>
        <v>7715</v>
      </c>
      <c r="J29" s="30">
        <f t="shared" si="3"/>
        <v>15430</v>
      </c>
      <c r="K29" s="14" t="s">
        <v>116</v>
      </c>
      <c r="L29" s="24" t="s">
        <v>29</v>
      </c>
      <c r="M29" s="21" t="s">
        <v>54</v>
      </c>
    </row>
    <row r="30" spans="1:13" s="16" customFormat="1" ht="25.5">
      <c r="A30" s="6">
        <v>26</v>
      </c>
      <c r="B30" s="14" t="s">
        <v>76</v>
      </c>
      <c r="C30" s="6" t="str">
        <f t="shared" si="4"/>
        <v>Набір</v>
      </c>
      <c r="D30" s="7">
        <v>1</v>
      </c>
      <c r="E30" s="10">
        <f>[1]Аркуш1!E6</f>
        <v>3240</v>
      </c>
      <c r="F30" s="8">
        <f t="shared" si="0"/>
        <v>3240</v>
      </c>
      <c r="G30" s="10">
        <v>3450</v>
      </c>
      <c r="H30" s="10">
        <f t="shared" si="1"/>
        <v>3450</v>
      </c>
      <c r="I30" s="10">
        <f t="shared" si="2"/>
        <v>3345</v>
      </c>
      <c r="J30" s="30">
        <f t="shared" si="3"/>
        <v>3345</v>
      </c>
      <c r="K30" s="14" t="s">
        <v>116</v>
      </c>
      <c r="L30" s="24" t="s">
        <v>29</v>
      </c>
      <c r="M30" s="21" t="s">
        <v>54</v>
      </c>
    </row>
    <row r="31" spans="1:13" s="16" customFormat="1" ht="25.5">
      <c r="A31" s="6">
        <v>27</v>
      </c>
      <c r="B31" s="14" t="s">
        <v>92</v>
      </c>
      <c r="C31" s="6" t="str">
        <f t="shared" si="4"/>
        <v>Набір</v>
      </c>
      <c r="D31" s="7">
        <v>1</v>
      </c>
      <c r="E31" s="10">
        <f>[1]Аркуш1!E7</f>
        <v>3240</v>
      </c>
      <c r="F31" s="8">
        <f t="shared" si="0"/>
        <v>3240</v>
      </c>
      <c r="G31" s="10">
        <v>3450</v>
      </c>
      <c r="H31" s="10">
        <f t="shared" si="1"/>
        <v>3450</v>
      </c>
      <c r="I31" s="10">
        <f t="shared" si="2"/>
        <v>3345</v>
      </c>
      <c r="J31" s="30">
        <f t="shared" si="3"/>
        <v>3345</v>
      </c>
      <c r="K31" s="14" t="s">
        <v>116</v>
      </c>
      <c r="L31" s="24" t="s">
        <v>29</v>
      </c>
      <c r="M31" s="21" t="s">
        <v>54</v>
      </c>
    </row>
    <row r="32" spans="1:13" s="16" customFormat="1" ht="25.5">
      <c r="A32" s="6">
        <v>28</v>
      </c>
      <c r="B32" s="14" t="s">
        <v>77</v>
      </c>
      <c r="C32" s="6" t="str">
        <f t="shared" si="4"/>
        <v>Набір</v>
      </c>
      <c r="D32" s="7">
        <v>1</v>
      </c>
      <c r="E32" s="10">
        <f>[1]Аркуш1!E8</f>
        <v>3240</v>
      </c>
      <c r="F32" s="8">
        <f t="shared" si="0"/>
        <v>3240</v>
      </c>
      <c r="G32" s="10">
        <v>3450</v>
      </c>
      <c r="H32" s="10">
        <f t="shared" si="1"/>
        <v>3450</v>
      </c>
      <c r="I32" s="10">
        <f t="shared" si="2"/>
        <v>3345</v>
      </c>
      <c r="J32" s="30">
        <f t="shared" si="3"/>
        <v>3345</v>
      </c>
      <c r="K32" s="14" t="s">
        <v>116</v>
      </c>
      <c r="L32" s="24" t="s">
        <v>29</v>
      </c>
      <c r="M32" s="21" t="s">
        <v>54</v>
      </c>
    </row>
    <row r="33" spans="1:13" s="16" customFormat="1" ht="38.25">
      <c r="A33" s="6">
        <v>29</v>
      </c>
      <c r="B33" s="14" t="s">
        <v>78</v>
      </c>
      <c r="C33" s="6" t="str">
        <f t="shared" si="4"/>
        <v>Набір</v>
      </c>
      <c r="D33" s="7">
        <v>1</v>
      </c>
      <c r="E33" s="10">
        <f>[1]Аркуш1!E9</f>
        <v>20520</v>
      </c>
      <c r="F33" s="8">
        <f t="shared" si="0"/>
        <v>20520</v>
      </c>
      <c r="G33" s="10">
        <v>21400</v>
      </c>
      <c r="H33" s="10">
        <f t="shared" si="1"/>
        <v>21400</v>
      </c>
      <c r="I33" s="10">
        <f t="shared" si="2"/>
        <v>20960</v>
      </c>
      <c r="J33" s="30">
        <f t="shared" si="3"/>
        <v>20960</v>
      </c>
      <c r="K33" s="14" t="s">
        <v>116</v>
      </c>
      <c r="L33" s="24" t="s">
        <v>29</v>
      </c>
      <c r="M33" s="22" t="s">
        <v>33</v>
      </c>
    </row>
    <row r="34" spans="1:13" s="16" customFormat="1" ht="38.25">
      <c r="A34" s="6">
        <v>30</v>
      </c>
      <c r="B34" s="14" t="s">
        <v>79</v>
      </c>
      <c r="C34" s="6" t="str">
        <f t="shared" si="4"/>
        <v>Набір</v>
      </c>
      <c r="D34" s="7">
        <v>1</v>
      </c>
      <c r="E34" s="10">
        <f>[1]Аркуш1!E10</f>
        <v>66000</v>
      </c>
      <c r="F34" s="8">
        <f t="shared" si="0"/>
        <v>66000</v>
      </c>
      <c r="G34" s="10">
        <v>68000</v>
      </c>
      <c r="H34" s="10">
        <f t="shared" si="1"/>
        <v>68000</v>
      </c>
      <c r="I34" s="10">
        <f t="shared" si="2"/>
        <v>67000</v>
      </c>
      <c r="J34" s="30">
        <f t="shared" si="3"/>
        <v>67000</v>
      </c>
      <c r="K34" s="14" t="s">
        <v>116</v>
      </c>
      <c r="L34" s="24" t="s">
        <v>29</v>
      </c>
      <c r="M34" s="20" t="s">
        <v>31</v>
      </c>
    </row>
    <row r="35" spans="1:13" s="16" customFormat="1" ht="38.25">
      <c r="A35" s="6">
        <v>31</v>
      </c>
      <c r="B35" s="14" t="s">
        <v>80</v>
      </c>
      <c r="C35" s="6" t="str">
        <f t="shared" ref="C35:C36" si="5">$C$27</f>
        <v>Набір</v>
      </c>
      <c r="D35" s="7">
        <v>1</v>
      </c>
      <c r="E35" s="10">
        <f>[1]Аркуш1!E11</f>
        <v>88200</v>
      </c>
      <c r="F35" s="8">
        <f t="shared" si="0"/>
        <v>88200</v>
      </c>
      <c r="G35" s="10">
        <v>86400</v>
      </c>
      <c r="H35" s="10">
        <f t="shared" si="1"/>
        <v>86400</v>
      </c>
      <c r="I35" s="10">
        <f t="shared" si="2"/>
        <v>87300</v>
      </c>
      <c r="J35" s="30">
        <f t="shared" si="3"/>
        <v>87300</v>
      </c>
      <c r="K35" s="14" t="s">
        <v>116</v>
      </c>
      <c r="L35" s="24" t="s">
        <v>29</v>
      </c>
      <c r="M35" s="20" t="s">
        <v>31</v>
      </c>
    </row>
    <row r="36" spans="1:13" s="16" customFormat="1" ht="38.25">
      <c r="A36" s="6">
        <v>32</v>
      </c>
      <c r="B36" s="14" t="s">
        <v>81</v>
      </c>
      <c r="C36" s="6" t="str">
        <f t="shared" si="5"/>
        <v>Набір</v>
      </c>
      <c r="D36" s="7">
        <v>1</v>
      </c>
      <c r="E36" s="10">
        <f>[1]Аркуш1!E14</f>
        <v>78000</v>
      </c>
      <c r="F36" s="8">
        <f t="shared" si="0"/>
        <v>78000</v>
      </c>
      <c r="G36" s="10">
        <v>80400</v>
      </c>
      <c r="H36" s="10">
        <f t="shared" si="1"/>
        <v>80400</v>
      </c>
      <c r="I36" s="10">
        <f t="shared" si="2"/>
        <v>79200</v>
      </c>
      <c r="J36" s="30">
        <f t="shared" si="3"/>
        <v>79200</v>
      </c>
      <c r="K36" s="14" t="s">
        <v>116</v>
      </c>
      <c r="L36" s="25" t="s">
        <v>30</v>
      </c>
      <c r="M36" s="20" t="s">
        <v>55</v>
      </c>
    </row>
    <row r="37" spans="1:13">
      <c r="A37" s="7"/>
      <c r="B37" s="25"/>
      <c r="C37" s="7"/>
      <c r="D37" s="7"/>
      <c r="E37" s="10"/>
      <c r="F37" s="10">
        <f>SUM(F5:F36)</f>
        <v>4300520</v>
      </c>
      <c r="G37" s="31"/>
      <c r="H37" s="31">
        <f>SUM(H5:H36)</f>
        <v>4377820</v>
      </c>
      <c r="I37" s="31"/>
      <c r="J37" s="39">
        <f>SUM(J5:J36)</f>
        <v>4339170</v>
      </c>
      <c r="K37" s="18"/>
      <c r="L37" s="26"/>
      <c r="M37" s="18"/>
    </row>
    <row r="38" spans="1:13">
      <c r="A38" s="11"/>
      <c r="C38" s="11"/>
      <c r="E38" s="13"/>
      <c r="F38" s="13"/>
    </row>
    <row r="39" spans="1:13" s="35" customFormat="1" ht="33.75" customHeight="1">
      <c r="A39" s="33"/>
      <c r="B39" s="33" t="s">
        <v>96</v>
      </c>
      <c r="C39" s="33"/>
      <c r="D39" s="33"/>
      <c r="E39" s="33"/>
      <c r="F39" s="34"/>
      <c r="G39" s="34"/>
      <c r="H39" s="34"/>
      <c r="I39" s="34"/>
      <c r="J39" s="34"/>
      <c r="K39" s="34"/>
      <c r="L39" s="34"/>
    </row>
    <row r="40" spans="1:13" s="35" customFormat="1" ht="33.75" customHeight="1">
      <c r="A40" s="33"/>
      <c r="B40" s="33" t="s">
        <v>97</v>
      </c>
      <c r="C40" s="33"/>
      <c r="D40" s="33"/>
      <c r="E40" s="33"/>
      <c r="F40" s="34"/>
      <c r="G40" s="34"/>
      <c r="H40" s="34"/>
      <c r="I40" s="34"/>
      <c r="J40" s="91" t="s">
        <v>98</v>
      </c>
      <c r="K40" s="91"/>
      <c r="L40" s="36"/>
    </row>
    <row r="41" spans="1:13" s="35" customFormat="1" ht="33.75" customHeight="1">
      <c r="A41" s="33"/>
      <c r="B41" s="33"/>
      <c r="C41" s="33"/>
      <c r="D41" s="33"/>
      <c r="E41" s="33"/>
      <c r="F41" s="34"/>
      <c r="G41" s="34"/>
      <c r="H41" s="34"/>
      <c r="I41" s="34"/>
      <c r="J41" s="36"/>
      <c r="K41" s="37"/>
      <c r="L41" s="37"/>
    </row>
    <row r="42" spans="1:13" s="35" customFormat="1" ht="33.75" customHeight="1">
      <c r="A42" s="33"/>
      <c r="B42" s="33" t="s">
        <v>99</v>
      </c>
      <c r="C42" s="33"/>
      <c r="D42" s="33"/>
      <c r="E42" s="33"/>
      <c r="F42" s="34"/>
      <c r="G42" s="34"/>
      <c r="H42" s="34"/>
      <c r="I42" s="34"/>
      <c r="J42" s="36"/>
      <c r="K42" s="37"/>
      <c r="L42" s="37"/>
    </row>
    <row r="43" spans="1:13" s="35" customFormat="1" ht="33.75" customHeight="1">
      <c r="A43" s="33"/>
      <c r="B43" s="92" t="s">
        <v>100</v>
      </c>
      <c r="C43" s="92"/>
      <c r="D43" s="92"/>
      <c r="E43" s="92"/>
      <c r="F43" s="38"/>
      <c r="G43" s="34"/>
      <c r="H43" s="34"/>
      <c r="I43" s="34"/>
      <c r="J43" s="91" t="s">
        <v>101</v>
      </c>
      <c r="K43" s="91"/>
      <c r="L43" s="37"/>
    </row>
    <row r="44" spans="1:13" s="35" customFormat="1" ht="33.75" customHeight="1">
      <c r="A44" s="33"/>
      <c r="B44" s="91" t="s">
        <v>102</v>
      </c>
      <c r="C44" s="91"/>
      <c r="D44" s="91"/>
      <c r="E44" s="91"/>
      <c r="F44" s="38"/>
      <c r="G44" s="34"/>
      <c r="H44" s="34"/>
      <c r="I44" s="34"/>
      <c r="J44" s="91" t="s">
        <v>103</v>
      </c>
      <c r="K44" s="91"/>
      <c r="L44" s="36"/>
    </row>
    <row r="45" spans="1:13" s="35" customFormat="1" ht="33.75" customHeight="1">
      <c r="A45" s="33"/>
      <c r="B45" s="91" t="s">
        <v>104</v>
      </c>
      <c r="C45" s="91"/>
      <c r="D45" s="91"/>
      <c r="E45" s="91"/>
      <c r="F45" s="38"/>
      <c r="G45" s="34"/>
      <c r="H45" s="34"/>
      <c r="I45" s="34"/>
      <c r="J45" s="91" t="s">
        <v>105</v>
      </c>
      <c r="K45" s="91"/>
      <c r="L45" s="36"/>
    </row>
    <row r="46" spans="1:13" s="35" customFormat="1" ht="33.75" customHeight="1">
      <c r="A46" s="33"/>
      <c r="B46" s="93" t="s">
        <v>106</v>
      </c>
      <c r="C46" s="93"/>
      <c r="D46" s="93"/>
      <c r="E46" s="93"/>
      <c r="F46" s="34"/>
      <c r="G46" s="34"/>
      <c r="H46" s="34"/>
      <c r="I46" s="34"/>
      <c r="J46" s="91" t="s">
        <v>107</v>
      </c>
      <c r="K46" s="91"/>
      <c r="L46" s="36"/>
    </row>
    <row r="47" spans="1:13" s="35" customFormat="1" ht="33.75" customHeight="1">
      <c r="A47" s="33"/>
      <c r="B47" s="91" t="s">
        <v>108</v>
      </c>
      <c r="C47" s="91"/>
      <c r="D47" s="91"/>
      <c r="E47" s="91"/>
      <c r="F47" s="34"/>
      <c r="G47" s="34"/>
      <c r="H47" s="34"/>
      <c r="I47" s="34"/>
      <c r="J47" s="91" t="s">
        <v>109</v>
      </c>
      <c r="K47" s="91"/>
      <c r="L47" s="36"/>
    </row>
    <row r="48" spans="1:13" s="35" customFormat="1" ht="33.75" customHeight="1">
      <c r="A48" s="33"/>
      <c r="B48" s="91" t="s">
        <v>110</v>
      </c>
      <c r="C48" s="91"/>
      <c r="D48" s="91"/>
      <c r="E48" s="91"/>
      <c r="F48" s="34"/>
      <c r="G48" s="34"/>
      <c r="H48" s="34"/>
      <c r="I48" s="34"/>
      <c r="J48" s="91" t="s">
        <v>111</v>
      </c>
      <c r="K48" s="91"/>
      <c r="L48" s="36"/>
    </row>
    <row r="49" spans="1:12" s="35" customFormat="1" ht="33.75" customHeight="1">
      <c r="A49" s="33"/>
      <c r="B49" s="91" t="s">
        <v>112</v>
      </c>
      <c r="C49" s="91"/>
      <c r="D49" s="91"/>
      <c r="E49" s="91"/>
      <c r="F49" s="34"/>
      <c r="G49" s="34"/>
      <c r="H49" s="34"/>
      <c r="I49" s="34"/>
      <c r="J49" s="91" t="s">
        <v>113</v>
      </c>
      <c r="K49" s="91"/>
      <c r="L49" s="36"/>
    </row>
    <row r="50" spans="1:12" s="35" customFormat="1" ht="33.75" customHeight="1">
      <c r="A50" s="33"/>
      <c r="B50" s="91" t="s">
        <v>114</v>
      </c>
      <c r="C50" s="91"/>
      <c r="D50" s="91"/>
      <c r="E50" s="91"/>
      <c r="F50" s="34"/>
      <c r="G50" s="34"/>
      <c r="H50" s="34"/>
      <c r="I50" s="34"/>
      <c r="J50" s="91" t="s">
        <v>115</v>
      </c>
      <c r="K50" s="91"/>
      <c r="L50" s="36"/>
    </row>
  </sheetData>
  <mergeCells count="18">
    <mergeCell ref="B48:E48"/>
    <mergeCell ref="J48:K48"/>
    <mergeCell ref="B49:E49"/>
    <mergeCell ref="J49:K49"/>
    <mergeCell ref="B50:E50"/>
    <mergeCell ref="J50:K50"/>
    <mergeCell ref="B45:E45"/>
    <mergeCell ref="J45:K45"/>
    <mergeCell ref="B46:E46"/>
    <mergeCell ref="J46:K46"/>
    <mergeCell ref="B47:E47"/>
    <mergeCell ref="J47:K47"/>
    <mergeCell ref="A1:K3"/>
    <mergeCell ref="J40:K40"/>
    <mergeCell ref="B43:E43"/>
    <mergeCell ref="J43:K43"/>
    <mergeCell ref="B44:E44"/>
    <mergeCell ref="J44:K44"/>
  </mergeCells>
  <pageMargins left="0.25" right="0.25" top="0.75" bottom="0.75" header="0.3" footer="0.3"/>
  <pageSetup paperSize="9" scale="59"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контейнери та інше</vt:lpstr>
      <vt:lpstr>пробірки</vt:lpstr>
      <vt:lpstr>реагенти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2021-07-30T06:57:51Z</dcterms:modified>
</cp:coreProperties>
</file>