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перевязка" sheetId="1" r:id="rId1"/>
    <sheet name="упаковка" sheetId="2" r:id="rId2"/>
  </sheets>
  <definedNames/>
  <calcPr fullCalcOnLoad="1"/>
</workbook>
</file>

<file path=xl/sharedStrings.xml><?xml version="1.0" encoding="utf-8"?>
<sst xmlns="http://schemas.openxmlformats.org/spreadsheetml/2006/main" count="74" uniqueCount="45">
  <si>
    <t>№ п/</t>
  </si>
  <si>
    <t>Найменування товару або еквівалент</t>
  </si>
  <si>
    <t>кіл-ть</t>
  </si>
  <si>
    <t>Сума з ПДВ, грн..</t>
  </si>
  <si>
    <t>од. вим</t>
  </si>
  <si>
    <t>Ціна з ПДВ</t>
  </si>
  <si>
    <t>шт</t>
  </si>
  <si>
    <t>Ціна за одиницю (без ПДВ) грн.</t>
  </si>
  <si>
    <t>ПДВ за одиницю товару*, грн.</t>
  </si>
  <si>
    <t>уп</t>
  </si>
  <si>
    <t>Ціна за одиницю (з ПДВ*) грн.</t>
  </si>
  <si>
    <t>Сума грн. (з ПДВ*) грн.</t>
  </si>
  <si>
    <r>
      <t xml:space="preserve">Рулон для стерилізації сухим гарячим повітрям HR41 100мм * 200м, </t>
    </r>
    <r>
      <rPr>
        <b/>
        <sz val="11"/>
        <color indexed="8"/>
        <rFont val="Times New Roman"/>
        <family val="1"/>
      </rPr>
      <t>WIPAK OY, Фінляндія</t>
    </r>
  </si>
  <si>
    <r>
      <t>Рулон зі складкою RS 75x25x100  мм75x25x100м</t>
    </r>
    <r>
      <rPr>
        <b/>
        <sz val="11"/>
        <rFont val="Times New Roman"/>
        <family val="1"/>
      </rPr>
      <t xml:space="preserve"> SOGEVA S.r.l., Італія</t>
    </r>
  </si>
  <si>
    <t>шт.</t>
  </si>
  <si>
    <r>
      <t>Рулон зі складкою RS 100x50x100  мм100x50x100м</t>
    </r>
    <r>
      <rPr>
        <b/>
        <sz val="11"/>
        <color indexed="8"/>
        <rFont val="Times New Roman"/>
        <family val="1"/>
      </rPr>
      <t xml:space="preserve"> SOGEVA S.r.l., Італія</t>
    </r>
  </si>
  <si>
    <r>
      <t>Рулон зі складкою RS 150x50x100  мм150x50x100м</t>
    </r>
    <r>
      <rPr>
        <b/>
        <sz val="11"/>
        <color indexed="8"/>
        <rFont val="Times New Roman"/>
        <family val="1"/>
      </rPr>
      <t xml:space="preserve"> SOGEVA S.r.l., Італія</t>
    </r>
  </si>
  <si>
    <r>
      <t>Рулон зі складкою RS 200x55x100  мм200x55x100м</t>
    </r>
    <r>
      <rPr>
        <b/>
        <sz val="11"/>
        <color indexed="8"/>
        <rFont val="Times New Roman"/>
        <family val="1"/>
      </rPr>
      <t xml:space="preserve"> SOGEVA S.r.l., Італія</t>
    </r>
  </si>
  <si>
    <r>
      <t>Рулон зі складкою RS 250x65x100  мм250x65x100м</t>
    </r>
    <r>
      <rPr>
        <b/>
        <sz val="11"/>
        <color indexed="8"/>
        <rFont val="Times New Roman"/>
        <family val="1"/>
      </rPr>
      <t xml:space="preserve"> SOGEVA S.r.l., Італія</t>
    </r>
  </si>
  <si>
    <r>
      <t>Рулон зі складкою RS 300x80x100  мм300x80x100м</t>
    </r>
    <r>
      <rPr>
        <b/>
        <sz val="11"/>
        <color indexed="8"/>
        <rFont val="Times New Roman"/>
        <family val="1"/>
      </rPr>
      <t xml:space="preserve"> SOGEVA S.r.l., Італія</t>
    </r>
  </si>
  <si>
    <r>
      <t xml:space="preserve">Медичний крепований папір  мм </t>
    </r>
    <r>
      <rPr>
        <sz val="11"/>
        <color indexed="8"/>
        <rFont val="Times New Roman"/>
        <family val="1"/>
      </rPr>
      <t xml:space="preserve">750 х750,  250 шт. </t>
    </r>
    <r>
      <rPr>
        <b/>
        <sz val="11"/>
        <color indexed="8"/>
        <rFont val="Times New Roman"/>
        <family val="1"/>
      </rPr>
      <t>SOGEVA S.r.l., Італія</t>
    </r>
  </si>
  <si>
    <r>
      <t xml:space="preserve">Медичний крепований папір  мм </t>
    </r>
    <r>
      <rPr>
        <sz val="11"/>
        <color indexed="8"/>
        <rFont val="Times New Roman"/>
        <family val="1"/>
      </rPr>
      <t>500 х500, 125 шт</t>
    </r>
    <r>
      <rPr>
        <b/>
        <sz val="11"/>
        <color indexed="8"/>
        <rFont val="Times New Roman"/>
        <family val="1"/>
      </rPr>
      <t>. SOGEVA S.r.l., Італія</t>
    </r>
  </si>
  <si>
    <r>
      <t xml:space="preserve">Медичний крепований папір  мм </t>
    </r>
    <r>
      <rPr>
        <sz val="11"/>
        <color indexed="8"/>
        <rFont val="Times New Roman"/>
        <family val="1"/>
      </rPr>
      <t>400 х400, 125 шт</t>
    </r>
    <r>
      <rPr>
        <b/>
        <sz val="11"/>
        <color indexed="8"/>
        <rFont val="Times New Roman"/>
        <family val="1"/>
      </rPr>
      <t>. SOGEVA S.r.l., Італія</t>
    </r>
  </si>
  <si>
    <r>
      <t>Самогерметизуючий пакет A60x110 мм60x110 довжина плівки</t>
    </r>
    <r>
      <rPr>
        <b/>
        <sz val="11"/>
        <color indexed="8"/>
        <rFont val="Times New Roman"/>
        <family val="1"/>
      </rPr>
      <t xml:space="preserve"> SOGEVA S.r.l., Італія</t>
    </r>
  </si>
  <si>
    <r>
      <t>Самогерметизуючий пакет A230x365 мм230x365 довжина плівки</t>
    </r>
    <r>
      <rPr>
        <b/>
        <sz val="11"/>
        <color indexed="8"/>
        <rFont val="Times New Roman"/>
        <family val="1"/>
      </rPr>
      <t xml:space="preserve"> SOGEVA S.r.l., Італія</t>
    </r>
  </si>
  <si>
    <r>
      <t>Самогерметизуючий пакет A300x370 мм300x370 довжина плівки</t>
    </r>
    <r>
      <rPr>
        <b/>
        <sz val="11"/>
        <color indexed="8"/>
        <rFont val="Times New Roman"/>
        <family val="1"/>
      </rPr>
      <t xml:space="preserve"> SOGEVA S.r.l., Італія</t>
    </r>
  </si>
  <si>
    <r>
      <t>Самогерметизуючий пакет A330x440 мм330x440 довжина плівки</t>
    </r>
    <r>
      <rPr>
        <b/>
        <sz val="11"/>
        <color indexed="8"/>
        <rFont val="Times New Roman"/>
        <family val="1"/>
      </rPr>
      <t xml:space="preserve"> SOGEVA S.r.l., Італія</t>
    </r>
  </si>
  <si>
    <r>
      <t xml:space="preserve">Індикатор повітряної стерилізації хімічний одноразовий БіоМедІС-В-180/60, 1000шт. </t>
    </r>
    <r>
      <rPr>
        <b/>
        <sz val="11"/>
        <color indexed="8"/>
        <rFont val="Times New Roman"/>
        <family val="1"/>
      </rPr>
      <t>ТОВ «АЛЬЯНС ГРУПП», Україна</t>
    </r>
  </si>
  <si>
    <r>
      <t xml:space="preserve">Індикатори парової стерилізації хімічні одноразові БіоІнТЕСТ-ПФ-А, 2000шт. </t>
    </r>
    <r>
      <rPr>
        <b/>
        <sz val="11"/>
        <color indexed="8"/>
        <rFont val="Times New Roman"/>
        <family val="1"/>
      </rPr>
      <t>ТОВ «АЛЬЯНС ГРУПП», Україна</t>
    </r>
  </si>
  <si>
    <r>
      <t>Індикатори парової стерилізації хімічні одноразові БіоМедІс-П 1000шт.</t>
    </r>
    <r>
      <rPr>
        <b/>
        <sz val="11"/>
        <color indexed="8"/>
        <rFont val="Times New Roman"/>
        <family val="1"/>
      </rPr>
      <t xml:space="preserve"> ТОВ «АЛЬЯНС ГРУПП», Україна</t>
    </r>
  </si>
  <si>
    <t>ВСЬОГО з ПДВ, грн</t>
  </si>
  <si>
    <t>Азопірамова проба набір №3</t>
  </si>
  <si>
    <t>не знаю за індикатори 3М , будут ваши или волеса</t>
  </si>
  <si>
    <t>Всього з ПДВ:</t>
  </si>
  <si>
    <t>пар</t>
  </si>
  <si>
    <t>Нетканий хірургічний пластир Oper tape paper 9,1м х 2,5 см</t>
  </si>
  <si>
    <t>Мікроперфорований прозорий хірургічний пластир на поліетиленовій основі Oper tape clear,9,1м х 2,5 см</t>
  </si>
  <si>
    <t>Мікропористий хірургічний пластир  на основі штучного шовку з гіпоалергенним акриловим адгезивом Oper tape silk, 9,1м х 2,5 см</t>
  </si>
  <si>
    <t>Пов'язка прозора для фіксації канюлі Oper easy IV, 7,2 х 5см</t>
  </si>
  <si>
    <t>Пов'язка прозора для фіксації канюлі Oper easy IV strip,9 х 7см</t>
  </si>
  <si>
    <t>CleanOp™одноразове абсорбуюче операційне покриття з технологією Mojave™ 101 см х 228 см (40 х 90 дюймів)</t>
  </si>
  <si>
    <t>Латексні хірургічні рукавички стерильні – без пудри Medi-Grip Latex Powder Free, розмір 6,5;7,0;7,5</t>
  </si>
  <si>
    <t>Латексні оглядові рукавички неопудрені MEDICAL PROFESSIONAL, розмір S, M, L</t>
  </si>
  <si>
    <t>Антимікробні, стерильні, неопудрені  латексні хірургічні рукавички GAMMEX® без пудри з AMTтм антимікробною технологією розмір 6,5; 7,0; 7,5</t>
  </si>
  <si>
    <t>Медичні матеріали для ТКМ (довідка МОЗ 230/260 від 28.09.2021р.)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</si>
</sst>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73">
    <font>
      <sz val="8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Segoe U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Segoe U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Segoe UI"/>
      <family val="2"/>
    </font>
    <font>
      <sz val="11"/>
      <color indexed="36"/>
      <name val="Times New Roman"/>
      <family val="1"/>
    </font>
    <font>
      <sz val="8"/>
      <name val="Segoe UI"/>
      <family val="2"/>
    </font>
    <font>
      <b/>
      <sz val="20"/>
      <color indexed="8"/>
      <name val="Times New Roman"/>
      <family val="1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Segoe UI"/>
      <family val="2"/>
    </font>
    <font>
      <sz val="10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Segoe U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FF0000"/>
      <name val="Segoe UI"/>
      <family val="2"/>
    </font>
    <font>
      <sz val="11"/>
      <color rgb="FF7030A0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 wrapText="1"/>
    </xf>
    <xf numFmtId="0" fontId="60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2" fontId="2" fillId="0" borderId="14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wrapText="1"/>
    </xf>
    <xf numFmtId="2" fontId="58" fillId="0" borderId="0" xfId="0" applyNumberFormat="1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5" fillId="0" borderId="12" xfId="0" applyFont="1" applyBorder="1" applyAlignment="1">
      <alignment wrapText="1"/>
    </xf>
    <xf numFmtId="0" fontId="65" fillId="0" borderId="11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64" fillId="0" borderId="12" xfId="0" applyNumberFormat="1" applyFont="1" applyBorder="1" applyAlignment="1">
      <alignment horizontal="center"/>
    </xf>
    <xf numFmtId="2" fontId="61" fillId="0" borderId="16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wrapText="1"/>
    </xf>
    <xf numFmtId="0" fontId="64" fillId="0" borderId="11" xfId="0" applyFont="1" applyBorder="1" applyAlignment="1">
      <alignment horizontal="center" wrapText="1"/>
    </xf>
    <xf numFmtId="2" fontId="61" fillId="0" borderId="14" xfId="0" applyNumberFormat="1" applyFont="1" applyBorder="1" applyAlignment="1">
      <alignment horizontal="center" wrapText="1"/>
    </xf>
    <xf numFmtId="0" fontId="66" fillId="0" borderId="12" xfId="0" applyFont="1" applyBorder="1" applyAlignment="1">
      <alignment wrapText="1"/>
    </xf>
    <xf numFmtId="0" fontId="64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right" wrapText="1"/>
    </xf>
    <xf numFmtId="0" fontId="67" fillId="0" borderId="15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15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59" fillId="0" borderId="15" xfId="0" applyFont="1" applyBorder="1" applyAlignment="1">
      <alignment horizontal="right" wrapText="1"/>
    </xf>
    <xf numFmtId="4" fontId="68" fillId="0" borderId="12" xfId="0" applyNumberFormat="1" applyFont="1" applyBorder="1" applyAlignment="1">
      <alignment horizontal="right" wrapText="1"/>
    </xf>
    <xf numFmtId="0" fontId="64" fillId="0" borderId="12" xfId="0" applyFont="1" applyBorder="1" applyAlignment="1">
      <alignment horizontal="center" vertical="center" wrapText="1"/>
    </xf>
    <xf numFmtId="2" fontId="69" fillId="0" borderId="0" xfId="0" applyNumberFormat="1" applyFont="1" applyAlignment="1">
      <alignment wrapText="1"/>
    </xf>
    <xf numFmtId="0" fontId="62" fillId="0" borderId="10" xfId="0" applyFont="1" applyBorder="1" applyAlignment="1">
      <alignment horizontal="center" wrapText="1"/>
    </xf>
    <xf numFmtId="0" fontId="60" fillId="0" borderId="17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4" fontId="65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wrapText="1"/>
    </xf>
    <xf numFmtId="0" fontId="64" fillId="0" borderId="12" xfId="0" applyFont="1" applyBorder="1" applyAlignment="1">
      <alignment wrapText="1"/>
    </xf>
    <xf numFmtId="2" fontId="59" fillId="0" borderId="0" xfId="0" applyNumberFormat="1" applyFont="1" applyAlignment="1">
      <alignment horizontal="left" wrapText="1"/>
    </xf>
    <xf numFmtId="0" fontId="70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:H1"/>
    </sheetView>
  </sheetViews>
  <sheetFormatPr defaultColWidth="9.33203125" defaultRowHeight="21" customHeight="1"/>
  <cols>
    <col min="1" max="1" width="6.5" style="2" bestFit="1" customWidth="1"/>
    <col min="2" max="2" width="92.5" style="3" customWidth="1"/>
    <col min="3" max="3" width="8.66015625" style="3" customWidth="1"/>
    <col min="4" max="4" width="9.33203125" style="4" customWidth="1"/>
    <col min="5" max="5" width="13.33203125" style="4" customWidth="1"/>
    <col min="6" max="6" width="15.16015625" style="4" customWidth="1"/>
    <col min="7" max="7" width="13.5" style="2" customWidth="1"/>
    <col min="8" max="8" width="16.5" style="2" customWidth="1"/>
    <col min="9" max="9" width="17.16015625" style="1" customWidth="1"/>
    <col min="10" max="10" width="13.16015625" style="1" customWidth="1"/>
    <col min="11" max="12" width="9.33203125" style="1" customWidth="1"/>
    <col min="13" max="13" width="9.66015625" style="1" bestFit="1" customWidth="1"/>
    <col min="14" max="14" width="30.16015625" style="1" customWidth="1"/>
    <col min="15" max="16384" width="9.33203125" style="1" customWidth="1"/>
  </cols>
  <sheetData>
    <row r="1" spans="1:8" ht="38.25" customHeight="1">
      <c r="A1" s="59" t="s">
        <v>44</v>
      </c>
      <c r="B1" s="60"/>
      <c r="C1" s="60"/>
      <c r="D1" s="60"/>
      <c r="E1" s="60"/>
      <c r="F1" s="60"/>
      <c r="G1" s="60"/>
      <c r="H1" s="60"/>
    </row>
    <row r="3" spans="1:8" ht="44.25" customHeight="1">
      <c r="A3" s="5" t="s">
        <v>0</v>
      </c>
      <c r="B3" s="5" t="s">
        <v>1</v>
      </c>
      <c r="C3" s="5" t="s">
        <v>4</v>
      </c>
      <c r="D3" s="8" t="s">
        <v>2</v>
      </c>
      <c r="E3" s="40" t="s">
        <v>7</v>
      </c>
      <c r="F3" s="40" t="s">
        <v>8</v>
      </c>
      <c r="G3" s="41" t="s">
        <v>5</v>
      </c>
      <c r="H3" s="5" t="s">
        <v>3</v>
      </c>
    </row>
    <row r="4" spans="1:10" ht="15.75" customHeight="1">
      <c r="A4" s="47">
        <v>1</v>
      </c>
      <c r="B4" s="17" t="s">
        <v>35</v>
      </c>
      <c r="C4" s="44" t="s">
        <v>6</v>
      </c>
      <c r="D4" s="44">
        <v>50</v>
      </c>
      <c r="E4" s="42">
        <f aca="true" t="shared" si="0" ref="E4:E9">G4-F4</f>
        <v>18.813084112149532</v>
      </c>
      <c r="F4" s="43">
        <f aca="true" t="shared" si="1" ref="F4:F9">G4*7/107</f>
        <v>1.3169158878504672</v>
      </c>
      <c r="G4" s="43">
        <v>20.13</v>
      </c>
      <c r="H4" s="45">
        <f aca="true" t="shared" si="2" ref="H4:H12">G4*D4</f>
        <v>1006.5</v>
      </c>
      <c r="I4" s="14"/>
      <c r="J4" s="14"/>
    </row>
    <row r="5" spans="1:10" ht="31.5" customHeight="1">
      <c r="A5" s="6">
        <v>2</v>
      </c>
      <c r="B5" s="13" t="s">
        <v>36</v>
      </c>
      <c r="C5" s="44" t="s">
        <v>6</v>
      </c>
      <c r="D5" s="44">
        <v>50</v>
      </c>
      <c r="E5" s="42">
        <f t="shared" si="0"/>
        <v>30.91588785046729</v>
      </c>
      <c r="F5" s="43">
        <f t="shared" si="1"/>
        <v>2.1641121495327105</v>
      </c>
      <c r="G5" s="10">
        <v>33.08</v>
      </c>
      <c r="H5" s="45">
        <f t="shared" si="2"/>
        <v>1654</v>
      </c>
      <c r="I5" s="14"/>
      <c r="J5" s="14"/>
    </row>
    <row r="6" spans="1:10" ht="31.5" customHeight="1">
      <c r="A6" s="6">
        <v>3</v>
      </c>
      <c r="B6" s="13" t="s">
        <v>37</v>
      </c>
      <c r="C6" s="38" t="s">
        <v>6</v>
      </c>
      <c r="D6" s="44">
        <v>50</v>
      </c>
      <c r="E6" s="42">
        <f t="shared" si="0"/>
        <v>42.5607476635514</v>
      </c>
      <c r="F6" s="43">
        <f t="shared" si="1"/>
        <v>2.9792523364485977</v>
      </c>
      <c r="G6" s="10">
        <v>45.54</v>
      </c>
      <c r="H6" s="45">
        <f t="shared" si="2"/>
        <v>2277</v>
      </c>
      <c r="I6" s="14"/>
      <c r="J6" s="14"/>
    </row>
    <row r="7" spans="1:10" ht="15.75" customHeight="1">
      <c r="A7" s="6">
        <v>4</v>
      </c>
      <c r="B7" s="13" t="s">
        <v>38</v>
      </c>
      <c r="C7" s="38" t="s">
        <v>6</v>
      </c>
      <c r="D7" s="44">
        <v>50</v>
      </c>
      <c r="E7" s="42">
        <f t="shared" si="0"/>
        <v>9.214953271028037</v>
      </c>
      <c r="F7" s="43">
        <f t="shared" si="1"/>
        <v>0.6450467289719626</v>
      </c>
      <c r="G7" s="10">
        <v>9.86</v>
      </c>
      <c r="H7" s="45">
        <f t="shared" si="2"/>
        <v>493</v>
      </c>
      <c r="I7" s="14"/>
      <c r="J7" s="14"/>
    </row>
    <row r="8" spans="1:10" ht="15.75" customHeight="1">
      <c r="A8" s="6">
        <v>5</v>
      </c>
      <c r="B8" s="13" t="s">
        <v>39</v>
      </c>
      <c r="C8" s="38" t="s">
        <v>6</v>
      </c>
      <c r="D8" s="44">
        <v>50</v>
      </c>
      <c r="E8" s="42">
        <f t="shared" si="0"/>
        <v>14.336448598130842</v>
      </c>
      <c r="F8" s="43">
        <f t="shared" si="1"/>
        <v>1.003551401869159</v>
      </c>
      <c r="G8" s="10">
        <v>15.34</v>
      </c>
      <c r="H8" s="45">
        <f t="shared" si="2"/>
        <v>767</v>
      </c>
      <c r="I8" s="14"/>
      <c r="J8" s="14"/>
    </row>
    <row r="9" spans="1:10" s="58" customFormat="1" ht="31.5" customHeight="1">
      <c r="A9" s="52">
        <v>6</v>
      </c>
      <c r="B9" s="53" t="s">
        <v>40</v>
      </c>
      <c r="C9" s="54" t="s">
        <v>6</v>
      </c>
      <c r="D9" s="55">
        <v>20</v>
      </c>
      <c r="E9" s="42">
        <f t="shared" si="0"/>
        <v>157.14953271028037</v>
      </c>
      <c r="F9" s="43">
        <f t="shared" si="1"/>
        <v>11.000467289719627</v>
      </c>
      <c r="G9" s="10">
        <v>168.15</v>
      </c>
      <c r="H9" s="56">
        <f t="shared" si="2"/>
        <v>3363</v>
      </c>
      <c r="I9" s="57"/>
      <c r="J9" s="57"/>
    </row>
    <row r="10" spans="1:10" s="58" customFormat="1" ht="30" customHeight="1">
      <c r="A10" s="52">
        <v>7</v>
      </c>
      <c r="B10" s="53" t="s">
        <v>43</v>
      </c>
      <c r="C10" s="54" t="s">
        <v>34</v>
      </c>
      <c r="D10" s="55">
        <v>500</v>
      </c>
      <c r="E10" s="12">
        <v>86.07</v>
      </c>
      <c r="F10" s="10">
        <v>0</v>
      </c>
      <c r="G10" s="10">
        <v>86.07</v>
      </c>
      <c r="H10" s="56">
        <f t="shared" si="2"/>
        <v>43035</v>
      </c>
      <c r="I10" s="57"/>
      <c r="J10" s="57"/>
    </row>
    <row r="11" spans="1:10" ht="30" customHeight="1">
      <c r="A11" s="6">
        <v>8</v>
      </c>
      <c r="B11" s="13" t="s">
        <v>42</v>
      </c>
      <c r="C11" s="38" t="s">
        <v>34</v>
      </c>
      <c r="D11" s="49">
        <v>115000</v>
      </c>
      <c r="E11" s="12">
        <v>4.75</v>
      </c>
      <c r="F11" s="10">
        <v>0</v>
      </c>
      <c r="G11" s="10">
        <v>4.75</v>
      </c>
      <c r="H11" s="45">
        <f t="shared" si="2"/>
        <v>546250</v>
      </c>
      <c r="I11" s="14"/>
      <c r="J11" s="14"/>
    </row>
    <row r="12" spans="1:10" ht="29.25" customHeight="1">
      <c r="A12" s="6">
        <v>9</v>
      </c>
      <c r="B12" s="47" t="s">
        <v>41</v>
      </c>
      <c r="C12" s="38" t="s">
        <v>34</v>
      </c>
      <c r="D12" s="44">
        <v>1500</v>
      </c>
      <c r="E12" s="10">
        <v>21.8</v>
      </c>
      <c r="F12" s="10">
        <v>0</v>
      </c>
      <c r="G12" s="10">
        <v>21.8</v>
      </c>
      <c r="H12" s="45">
        <f t="shared" si="2"/>
        <v>32700</v>
      </c>
      <c r="I12" s="14"/>
      <c r="J12" s="14"/>
    </row>
    <row r="13" spans="2:14" ht="18.75" customHeight="1">
      <c r="B13" s="1"/>
      <c r="F13" s="51" t="s">
        <v>33</v>
      </c>
      <c r="G13" s="51"/>
      <c r="H13" s="46">
        <f>SUM(H4:H12)</f>
        <v>631545.5</v>
      </c>
      <c r="I13" s="11"/>
      <c r="J13" s="39"/>
      <c r="K13" s="50"/>
      <c r="L13" s="50"/>
      <c r="M13" s="50"/>
      <c r="N13" s="50"/>
    </row>
    <row r="14" ht="21" customHeight="1">
      <c r="E14" s="48"/>
    </row>
  </sheetData>
  <sheetProtection/>
  <mergeCells count="3">
    <mergeCell ref="K13:N13"/>
    <mergeCell ref="F13:G13"/>
    <mergeCell ref="A1:H1"/>
  </mergeCells>
  <printOptions/>
  <pageMargins left="0.2755905511811024" right="0.1968503937007874" top="0.36" bottom="0.2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B33" sqref="B33"/>
    </sheetView>
  </sheetViews>
  <sheetFormatPr defaultColWidth="9.33203125" defaultRowHeight="11.25"/>
  <cols>
    <col min="2" max="2" width="54.5" style="0" customWidth="1"/>
    <col min="7" max="7" width="11.5" style="0" customWidth="1"/>
    <col min="8" max="8" width="13.83203125" style="0" customWidth="1"/>
  </cols>
  <sheetData>
    <row r="1" spans="1:8" ht="85.5">
      <c r="A1" s="7" t="s">
        <v>0</v>
      </c>
      <c r="B1" s="5" t="s">
        <v>1</v>
      </c>
      <c r="C1" s="5" t="s">
        <v>4</v>
      </c>
      <c r="D1" s="8" t="s">
        <v>2</v>
      </c>
      <c r="E1" s="9" t="s">
        <v>7</v>
      </c>
      <c r="F1" s="9" t="s">
        <v>8</v>
      </c>
      <c r="G1" s="9" t="s">
        <v>10</v>
      </c>
      <c r="H1" s="9" t="s">
        <v>11</v>
      </c>
    </row>
    <row r="2" spans="1:8" ht="30">
      <c r="A2" s="6">
        <v>1</v>
      </c>
      <c r="B2" s="17" t="s">
        <v>12</v>
      </c>
      <c r="C2" s="18" t="s">
        <v>6</v>
      </c>
      <c r="D2" s="19">
        <v>2</v>
      </c>
      <c r="E2" s="20">
        <f>G2-F2</f>
        <v>1869.1588785046729</v>
      </c>
      <c r="F2" s="20">
        <f>G2*7/107</f>
        <v>130.84112149532712</v>
      </c>
      <c r="G2" s="21">
        <v>2000</v>
      </c>
      <c r="H2" s="22">
        <f>G2*D2</f>
        <v>4000</v>
      </c>
    </row>
    <row r="3" spans="1:8" ht="30">
      <c r="A3" s="6">
        <v>8</v>
      </c>
      <c r="B3" s="23" t="s">
        <v>13</v>
      </c>
      <c r="C3" s="24" t="s">
        <v>14</v>
      </c>
      <c r="D3" s="15">
        <v>100</v>
      </c>
      <c r="E3" s="20">
        <f aca="true" t="shared" si="0" ref="E3:E18">G3-F3</f>
        <v>383.3831775700935</v>
      </c>
      <c r="F3" s="20">
        <f aca="true" t="shared" si="1" ref="F3:F18">G3*7/107</f>
        <v>26.83682242990654</v>
      </c>
      <c r="G3" s="25">
        <v>410.22</v>
      </c>
      <c r="H3" s="26">
        <f aca="true" t="shared" si="2" ref="H3:H15">G3*D3</f>
        <v>41022</v>
      </c>
    </row>
    <row r="4" spans="1:8" ht="30">
      <c r="A4" s="6">
        <v>9</v>
      </c>
      <c r="B4" s="17" t="s">
        <v>15</v>
      </c>
      <c r="C4" s="27" t="s">
        <v>14</v>
      </c>
      <c r="D4" s="19">
        <v>100</v>
      </c>
      <c r="E4" s="20">
        <f t="shared" si="0"/>
        <v>577.588785046729</v>
      </c>
      <c r="F4" s="20">
        <f t="shared" si="1"/>
        <v>40.431214953271024</v>
      </c>
      <c r="G4" s="21">
        <v>618.02</v>
      </c>
      <c r="H4" s="28">
        <f t="shared" si="2"/>
        <v>61802</v>
      </c>
    </row>
    <row r="5" spans="1:8" ht="30">
      <c r="A5" s="6">
        <v>10</v>
      </c>
      <c r="B5" s="17" t="s">
        <v>16</v>
      </c>
      <c r="C5" s="27" t="s">
        <v>14</v>
      </c>
      <c r="D5" s="19">
        <v>30</v>
      </c>
      <c r="E5" s="20">
        <f t="shared" si="0"/>
        <v>867.7570093457944</v>
      </c>
      <c r="F5" s="20">
        <f t="shared" si="1"/>
        <v>60.742990654205606</v>
      </c>
      <c r="G5" s="21">
        <v>928.5</v>
      </c>
      <c r="H5" s="28">
        <f t="shared" si="2"/>
        <v>27855</v>
      </c>
    </row>
    <row r="6" spans="1:8" ht="30">
      <c r="A6" s="6">
        <v>11</v>
      </c>
      <c r="B6" s="17" t="s">
        <v>17</v>
      </c>
      <c r="C6" s="27" t="s">
        <v>14</v>
      </c>
      <c r="D6" s="19">
        <v>35</v>
      </c>
      <c r="E6" s="20">
        <f t="shared" si="0"/>
        <v>1163.626168224299</v>
      </c>
      <c r="F6" s="20">
        <f t="shared" si="1"/>
        <v>81.45383177570093</v>
      </c>
      <c r="G6" s="21">
        <v>1245.08</v>
      </c>
      <c r="H6" s="28">
        <f t="shared" si="2"/>
        <v>43577.799999999996</v>
      </c>
    </row>
    <row r="7" spans="1:8" ht="30">
      <c r="A7" s="6">
        <v>12</v>
      </c>
      <c r="B7" s="17" t="s">
        <v>18</v>
      </c>
      <c r="C7" s="27" t="s">
        <v>14</v>
      </c>
      <c r="D7" s="19">
        <v>20</v>
      </c>
      <c r="E7" s="20">
        <f t="shared" si="0"/>
        <v>1443.9252336448599</v>
      </c>
      <c r="F7" s="20">
        <f t="shared" si="1"/>
        <v>101.07476635514018</v>
      </c>
      <c r="G7" s="21">
        <v>1545</v>
      </c>
      <c r="H7" s="28">
        <f t="shared" si="2"/>
        <v>30900</v>
      </c>
    </row>
    <row r="8" spans="1:8" ht="30">
      <c r="A8" s="6">
        <v>13</v>
      </c>
      <c r="B8" s="17" t="s">
        <v>19</v>
      </c>
      <c r="C8" s="27" t="s">
        <v>14</v>
      </c>
      <c r="D8" s="16">
        <v>5</v>
      </c>
      <c r="E8" s="20">
        <f t="shared" si="0"/>
        <v>1822.429906542056</v>
      </c>
      <c r="F8" s="20">
        <f t="shared" si="1"/>
        <v>127.57009345794393</v>
      </c>
      <c r="G8" s="21">
        <v>1950</v>
      </c>
      <c r="H8" s="28">
        <f t="shared" si="2"/>
        <v>9750</v>
      </c>
    </row>
    <row r="9" spans="1:8" ht="30">
      <c r="A9" s="6">
        <v>15</v>
      </c>
      <c r="B9" s="29" t="s">
        <v>20</v>
      </c>
      <c r="C9" s="24" t="s">
        <v>9</v>
      </c>
      <c r="D9" s="19">
        <v>100</v>
      </c>
      <c r="E9" s="20">
        <f t="shared" si="0"/>
        <v>1654.2990654205607</v>
      </c>
      <c r="F9" s="20">
        <f t="shared" si="1"/>
        <v>115.80093457943924</v>
      </c>
      <c r="G9" s="21">
        <v>1770.1</v>
      </c>
      <c r="H9" s="28">
        <f t="shared" si="2"/>
        <v>177010</v>
      </c>
    </row>
    <row r="10" spans="1:8" ht="30">
      <c r="A10" s="6"/>
      <c r="B10" s="29" t="s">
        <v>21</v>
      </c>
      <c r="C10" s="24" t="s">
        <v>9</v>
      </c>
      <c r="D10" s="19">
        <v>50</v>
      </c>
      <c r="E10" s="20"/>
      <c r="F10" s="20"/>
      <c r="G10" s="21"/>
      <c r="H10" s="28"/>
    </row>
    <row r="11" spans="1:8" ht="30">
      <c r="A11" s="6">
        <v>16</v>
      </c>
      <c r="B11" s="29" t="s">
        <v>22</v>
      </c>
      <c r="C11" s="24" t="s">
        <v>9</v>
      </c>
      <c r="D11" s="19">
        <v>50</v>
      </c>
      <c r="E11" s="20"/>
      <c r="F11" s="20"/>
      <c r="G11" s="21"/>
      <c r="H11" s="28"/>
    </row>
    <row r="12" spans="1:8" ht="30">
      <c r="A12" s="6">
        <v>17</v>
      </c>
      <c r="B12" s="17" t="s">
        <v>23</v>
      </c>
      <c r="C12" s="30" t="s">
        <v>14</v>
      </c>
      <c r="D12" s="16">
        <v>500</v>
      </c>
      <c r="E12" s="20">
        <f t="shared" si="0"/>
        <v>0.7757009345794392</v>
      </c>
      <c r="F12" s="20">
        <f t="shared" si="1"/>
        <v>0.054299065420560746</v>
      </c>
      <c r="G12" s="21">
        <v>0.83</v>
      </c>
      <c r="H12" s="28">
        <f t="shared" si="2"/>
        <v>415</v>
      </c>
    </row>
    <row r="13" spans="1:8" ht="30">
      <c r="A13" s="6">
        <v>18</v>
      </c>
      <c r="B13" s="17" t="s">
        <v>24</v>
      </c>
      <c r="C13" s="30" t="s">
        <v>14</v>
      </c>
      <c r="D13" s="16">
        <v>500</v>
      </c>
      <c r="E13" s="20">
        <f t="shared" si="0"/>
        <v>4.102803738317757</v>
      </c>
      <c r="F13" s="20">
        <f t="shared" si="1"/>
        <v>0.28719626168224294</v>
      </c>
      <c r="G13" s="21">
        <v>4.39</v>
      </c>
      <c r="H13" s="28">
        <f t="shared" si="2"/>
        <v>2195</v>
      </c>
    </row>
    <row r="14" spans="1:8" ht="30">
      <c r="A14" s="6">
        <v>19</v>
      </c>
      <c r="B14" s="17" t="s">
        <v>25</v>
      </c>
      <c r="C14" s="30" t="s">
        <v>14</v>
      </c>
      <c r="D14" s="16">
        <v>500</v>
      </c>
      <c r="E14" s="20">
        <f t="shared" si="0"/>
        <v>5.588785046728972</v>
      </c>
      <c r="F14" s="20">
        <f t="shared" si="1"/>
        <v>0.391214953271028</v>
      </c>
      <c r="G14" s="21">
        <v>5.98</v>
      </c>
      <c r="H14" s="28">
        <f t="shared" si="2"/>
        <v>2990</v>
      </c>
    </row>
    <row r="15" spans="1:8" ht="30">
      <c r="A15" s="6">
        <v>20</v>
      </c>
      <c r="B15" s="17" t="s">
        <v>26</v>
      </c>
      <c r="C15" s="30" t="s">
        <v>14</v>
      </c>
      <c r="D15" s="16">
        <v>500</v>
      </c>
      <c r="E15" s="20">
        <f t="shared" si="0"/>
        <v>11.16822429906542</v>
      </c>
      <c r="F15" s="20">
        <f t="shared" si="1"/>
        <v>0.7817757009345794</v>
      </c>
      <c r="G15" s="21">
        <v>11.95</v>
      </c>
      <c r="H15" s="28">
        <f t="shared" si="2"/>
        <v>5975</v>
      </c>
    </row>
    <row r="16" spans="1:8" ht="45">
      <c r="A16" s="6">
        <v>21</v>
      </c>
      <c r="B16" s="17" t="s">
        <v>27</v>
      </c>
      <c r="C16" s="30" t="s">
        <v>9</v>
      </c>
      <c r="D16" s="16">
        <v>20</v>
      </c>
      <c r="E16" s="20">
        <f t="shared" si="0"/>
        <v>175.1214953271028</v>
      </c>
      <c r="F16" s="20">
        <f t="shared" si="1"/>
        <v>12.258504672897194</v>
      </c>
      <c r="G16" s="21">
        <v>187.38</v>
      </c>
      <c r="H16" s="28">
        <f>G16*D16</f>
        <v>3747.6</v>
      </c>
    </row>
    <row r="17" spans="1:8" ht="45">
      <c r="A17" s="6">
        <v>22</v>
      </c>
      <c r="B17" s="17" t="s">
        <v>28</v>
      </c>
      <c r="C17" s="30" t="s">
        <v>9</v>
      </c>
      <c r="D17" s="16">
        <v>50</v>
      </c>
      <c r="E17" s="20">
        <f t="shared" si="0"/>
        <v>974.7663551401869</v>
      </c>
      <c r="F17" s="20">
        <f t="shared" si="1"/>
        <v>68.23364485981308</v>
      </c>
      <c r="G17" s="21">
        <v>1043</v>
      </c>
      <c r="H17" s="28">
        <f>G17*D17</f>
        <v>52150</v>
      </c>
    </row>
    <row r="18" spans="1:8" ht="45">
      <c r="A18" s="6">
        <v>23</v>
      </c>
      <c r="B18" s="17" t="s">
        <v>29</v>
      </c>
      <c r="C18" s="30" t="s">
        <v>9</v>
      </c>
      <c r="D18" s="19">
        <v>10</v>
      </c>
      <c r="E18" s="20">
        <f t="shared" si="0"/>
        <v>174.95327102803736</v>
      </c>
      <c r="F18" s="20">
        <f t="shared" si="1"/>
        <v>12.246728971962616</v>
      </c>
      <c r="G18" s="21">
        <v>187.2</v>
      </c>
      <c r="H18" s="28">
        <f>G18*D18</f>
        <v>1872</v>
      </c>
    </row>
    <row r="19" spans="1:8" ht="18.75">
      <c r="A19" s="31"/>
      <c r="B19" s="32" t="s">
        <v>30</v>
      </c>
      <c r="C19" s="33"/>
      <c r="D19" s="34"/>
      <c r="E19" s="35"/>
      <c r="F19" s="35"/>
      <c r="G19" s="36"/>
      <c r="H19" s="37">
        <f>SUM(H2:H18)</f>
        <v>465261.39999999997</v>
      </c>
    </row>
    <row r="20" spans="1:8" ht="12.75">
      <c r="A20" s="2"/>
      <c r="B20" s="3"/>
      <c r="C20" s="3"/>
      <c r="D20" s="4"/>
      <c r="E20" s="4"/>
      <c r="F20" s="4"/>
      <c r="G20" s="2"/>
      <c r="H20" s="2"/>
    </row>
    <row r="21" spans="1:8" ht="12.75">
      <c r="A21" s="2"/>
      <c r="B21" s="1" t="s">
        <v>31</v>
      </c>
      <c r="C21" s="3" t="s">
        <v>9</v>
      </c>
      <c r="D21" s="4">
        <v>50</v>
      </c>
      <c r="E21" s="4"/>
      <c r="F21" s="4"/>
      <c r="G21" s="2"/>
      <c r="H21" s="2"/>
    </row>
    <row r="22" spans="1:8" ht="12.75">
      <c r="A22" s="2"/>
      <c r="B22" s="1"/>
      <c r="C22" s="3"/>
      <c r="D22" s="4"/>
      <c r="E22" s="4"/>
      <c r="F22" s="4"/>
      <c r="G22" s="2"/>
      <c r="H22" s="2"/>
    </row>
    <row r="26" ht="46.5" customHeight="1">
      <c r="B26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Martynyuk</dc:creator>
  <cp:keywords/>
  <dc:description/>
  <cp:lastModifiedBy>Елена</cp:lastModifiedBy>
  <cp:lastPrinted>2021-04-08T08:58:35Z</cp:lastPrinted>
  <dcterms:created xsi:type="dcterms:W3CDTF">2018-02-28T12:27:56Z</dcterms:created>
  <dcterms:modified xsi:type="dcterms:W3CDTF">2021-10-06T05:20:21Z</dcterms:modified>
  <cp:category/>
  <cp:version/>
  <cp:contentType/>
  <cp:contentStatus/>
</cp:coreProperties>
</file>