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8F62A727-2D5B-4D57-A99F-D8B0FC714CA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  <sheet name="Аркуш2" sheetId="2" r:id="rId2"/>
  </sheets>
  <definedNames>
    <definedName name="_xlnm.Print_Area" localSheetId="0">Аркуш1!$A$1:$P$42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M21" i="1"/>
  <c r="L23" i="1"/>
  <c r="M23" i="1" s="1"/>
  <c r="K23" i="1" l="1"/>
  <c r="H21" i="1"/>
  <c r="H23" i="1"/>
  <c r="K2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4" i="1"/>
  <c r="K25" i="1"/>
  <c r="K26" i="1"/>
  <c r="K27" i="1"/>
  <c r="K7" i="1"/>
  <c r="K28" i="1" l="1"/>
  <c r="G26" i="1" l="1"/>
  <c r="G25" i="1"/>
  <c r="G24" i="1"/>
  <c r="G22" i="1"/>
  <c r="G20" i="1"/>
  <c r="G19" i="1"/>
  <c r="G18" i="1"/>
  <c r="L18" i="1" s="1"/>
  <c r="M18" i="1" s="1"/>
  <c r="G17" i="1"/>
  <c r="L17" i="1" s="1"/>
  <c r="M17" i="1" s="1"/>
  <c r="G16" i="1"/>
  <c r="L16" i="1" s="1"/>
  <c r="M16" i="1" s="1"/>
  <c r="G15" i="1"/>
  <c r="L15" i="1" s="1"/>
  <c r="M15" i="1" s="1"/>
  <c r="G14" i="1"/>
  <c r="L14" i="1" s="1"/>
  <c r="M14" i="1" s="1"/>
  <c r="G13" i="1"/>
  <c r="L13" i="1" s="1"/>
  <c r="M13" i="1" s="1"/>
  <c r="G12" i="1"/>
  <c r="L12" i="1" s="1"/>
  <c r="M12" i="1" s="1"/>
  <c r="G11" i="1"/>
  <c r="L11" i="1" s="1"/>
  <c r="M11" i="1" s="1"/>
  <c r="G10" i="1"/>
  <c r="G9" i="1"/>
  <c r="G8" i="1"/>
  <c r="L8" i="1" s="1"/>
  <c r="M8" i="1" s="1"/>
  <c r="H8" i="1"/>
  <c r="G7" i="1"/>
  <c r="L7" i="1" s="1"/>
  <c r="M7" i="1" s="1"/>
  <c r="H9" i="1" l="1"/>
  <c r="L9" i="1"/>
  <c r="M9" i="1" s="1"/>
  <c r="L22" i="1"/>
  <c r="M22" i="1" s="1"/>
  <c r="H22" i="1"/>
  <c r="H10" i="1"/>
  <c r="L10" i="1"/>
  <c r="M10" i="1" s="1"/>
  <c r="L24" i="1"/>
  <c r="M24" i="1" s="1"/>
  <c r="H24" i="1"/>
  <c r="L25" i="1"/>
  <c r="M25" i="1" s="1"/>
  <c r="H25" i="1"/>
  <c r="L26" i="1"/>
  <c r="M26" i="1" s="1"/>
  <c r="H26" i="1"/>
  <c r="H19" i="1"/>
  <c r="L19" i="1"/>
  <c r="M19" i="1" s="1"/>
  <c r="H20" i="1"/>
  <c r="L20" i="1"/>
  <c r="M20" i="1" s="1"/>
  <c r="H18" i="1"/>
  <c r="H17" i="1"/>
  <c r="H12" i="1" l="1"/>
  <c r="H11" i="1"/>
  <c r="H16" i="1"/>
  <c r="H15" i="1"/>
  <c r="H14" i="1"/>
  <c r="G27" i="1" l="1"/>
  <c r="L27" i="1" l="1"/>
  <c r="M27" i="1" s="1"/>
  <c r="H27" i="1"/>
  <c r="M28" i="1"/>
  <c r="H13" i="1"/>
  <c r="H7" i="1" l="1"/>
  <c r="H28" i="1" s="1"/>
</calcChain>
</file>

<file path=xl/sharedStrings.xml><?xml version="1.0" encoding="utf-8"?>
<sst xmlns="http://schemas.openxmlformats.org/spreadsheetml/2006/main" count="122" uniqueCount="77">
  <si>
    <t>набір</t>
  </si>
  <si>
    <t>Transplant Pretreatment Tubes Пробірки для попередньої обробки перед внесенням</t>
  </si>
  <si>
    <t>ARCHITECT Methotrexate Reagent Kit Набір реагентів, 100 тестів, або еквівалент</t>
  </si>
  <si>
    <t>ARCHITECT Methotrexate Calibrators Калібратори, 6 фл. х 4 мл, або еквівалент</t>
  </si>
  <si>
    <t>ARCHITECT Methotrexate Controls Контролі, 4 фл. х 8 мл, або еквівалент</t>
  </si>
  <si>
    <t>ARCHITECT Concentrated Wash Buffer Промивний буфер, 4 фл х 975 мл, або еквівалент</t>
  </si>
  <si>
    <t>ARCHITECT Pre-Trigger Solution Претригерний розчин, 4 фл х 975 мл, або еквівалент</t>
  </si>
  <si>
    <t>ARCHITECT Trigger Solution Тригерний розчин, 4 фл х 975 мл, або еквівалент</t>
  </si>
  <si>
    <t>ARCHITECT Septum Мембрана, 200 шт., або еквівалент</t>
  </si>
  <si>
    <t>ARCHITECT Sample Cups Чашки для зразків, 1000 шт., або еквівалент</t>
  </si>
  <si>
    <t>ARCHITECT Reaction Vessels Реакційні ємності, 4000 шт., або еквівалент</t>
  </si>
  <si>
    <t>ARCHITECT Cyclosporine Reagent Kit Набір реагентів, 100 тестів, або еквівалент</t>
  </si>
  <si>
    <t>ARCHITECT Cyclosporine Calibrators Калібратори, або еквівалент</t>
  </si>
  <si>
    <t>ARCHITECT Cyclosporine Whole Blood Precipitation Reagent Kit Набір реагентів, або еквівалент</t>
  </si>
  <si>
    <t>Multichem WBT Контроль, або еквівалент</t>
  </si>
  <si>
    <t>№</t>
  </si>
  <si>
    <t>компл</t>
  </si>
  <si>
    <t>паков</t>
  </si>
  <si>
    <t>Міжнародна непатентована назва лікарського засобу / Назва медичного виробу</t>
  </si>
  <si>
    <t>Форма випуску</t>
  </si>
  <si>
    <t>Загальна кількість</t>
  </si>
  <si>
    <t>Загальна сума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</si>
  <si>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</si>
  <si>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</si>
  <si>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 xml:space="preserve">55439 
Циклоспорин А / циклоспорин, терапевтичний лікарський моніторинг IVD, калібратор </t>
  </si>
  <si>
    <t xml:space="preserve">Декларація про відповідність DOC-3R30-UKR-v.1  від 14.05.2020 </t>
  </si>
  <si>
    <t xml:space="preserve">61001 
Циклоспорин А / циклоспорин терапевтичний лікарський моніторинг ІВД, набір, імунохемілюмінесцентний аналіз </t>
  </si>
  <si>
    <t>Декларація про відповідність DOC-3R30-UKR-v.1 від
14.05.2020</t>
  </si>
  <si>
    <t xml:space="preserve">55441 
Циклоспорин А / циклоспорин, терапевтичний лікарський моніторинг IVD, реагент 
</t>
  </si>
  <si>
    <t>Декларація про відповідність DOC-1L75-UKR-v.1S від 24.08.2017</t>
  </si>
  <si>
    <t xml:space="preserve">47869 
Множинні аналіти клінічної хімії IVD, контрольний матеріал </t>
  </si>
  <si>
    <t xml:space="preserve">55322 
Метотрексат, терапевтичний лікарський моніторинг IVD, калібратор </t>
  </si>
  <si>
    <t xml:space="preserve">61273 
Метотрексат терапевтичний лікарський моніторинг ІВД, набір, імунохемілюмінесцентний аналіз </t>
  </si>
  <si>
    <t xml:space="preserve">
58236 
Буферний промивання та розчин ІВД, автоматичні / напівавтоматичні системи 
</t>
  </si>
  <si>
    <t xml:space="preserve">61163 
Окислювальний реагент для імунохемілюмінесцентного аналізу ІВД </t>
  </si>
  <si>
    <t xml:space="preserve">43865 
Вакуумна пробірка для взяття зразків крові, з K2ЕDТА, IVD
</t>
  </si>
  <si>
    <t>62225 Ємність для лабораторного аналізатора ІВД</t>
  </si>
  <si>
    <t>Декларація про відповідність DOC-2P49-UKR.v.2 11.04.2019</t>
  </si>
  <si>
    <t>Декларація про відповідність DOC-4D18-UKR-v.1 10.05.2017</t>
  </si>
  <si>
    <t>Декларація про відповідність DOC-7C14-UKR-v.1 10.05.2017</t>
  </si>
  <si>
    <t>Декларація про відповідність DOC-7C15-UKR-v.1 13.12.2016</t>
  </si>
  <si>
    <t>Декларація про відповідність DOC-05P77-UKR-v.1 від 
11.08.2017</t>
  </si>
  <si>
    <t>Декларація про відповідність DOC-1P06-UKR-v.2 від 08.11.2019</t>
  </si>
  <si>
    <t>Декларація про відповідність DOC-6C54-UKR-v.1 від 03.05.2017</t>
  </si>
  <si>
    <t>Декларація про відповідність DOC-2P49-UKR.v.2 від 11.04.2019</t>
  </si>
  <si>
    <t xml:space="preserve">Цінова пропозиція фірми №1, без ПДВ за 1 одиницю, грн. </t>
  </si>
  <si>
    <t xml:space="preserve">Цінова пропозиція фірми №1,  з ПДВ, за 1 одиницю, грн. </t>
  </si>
  <si>
    <t>Загальна сума, грн.</t>
  </si>
  <si>
    <t>38535 
Метотрексат терапевтичний лікарський моніторинг IVD, контрольний матеріал</t>
  </si>
  <si>
    <t>58793 
Реагент для генерації сигналу при Імунохемілюмінесцентні аналізі ІВД, набір</t>
  </si>
  <si>
    <r>
      <t xml:space="preserve">ЛОТ 1 Реагенти до автоматичних аналізаторів закритого типу Architect </t>
    </r>
    <r>
      <rPr>
        <b/>
        <i/>
        <sz val="12"/>
        <rFont val="Times New Roman"/>
        <family val="1"/>
        <charset val="204"/>
      </rPr>
      <t>i</t>
    </r>
    <r>
      <rPr>
        <b/>
        <sz val="12"/>
        <rFont val="Times New Roman"/>
        <family val="1"/>
        <charset val="204"/>
      </rPr>
      <t>1000</t>
    </r>
    <r>
      <rPr>
        <b/>
        <i/>
        <sz val="12"/>
        <rFont val="Times New Roman"/>
        <family val="1"/>
        <charset val="204"/>
      </rPr>
      <t>SR (закрита система)</t>
    </r>
    <r>
      <rPr>
        <b/>
        <sz val="12"/>
        <rFont val="Times New Roman"/>
        <family val="1"/>
        <charset val="204"/>
      </rPr>
      <t>:</t>
    </r>
  </si>
  <si>
    <t>ARCHITEСT Tacrolimus калібратори ARCHITEСT Tacrolimus Calibrators</t>
  </si>
  <si>
    <t>ARCHITEСT Tacrolimus набір реагентів ARCHITEСT Tacrolimus Reagnt kit</t>
  </si>
  <si>
    <t>ARCHITEСT Tacrolimus Whole Blood Precipitation набір реагентів ARCHITEСT Tacrolimus Whole Blood Precipitation Reagent Kit</t>
  </si>
  <si>
    <t xml:space="preserve">Valve, Manifold Kit Клапан для розподільника рідин </t>
  </si>
  <si>
    <t>55443 
Такролімус, терапевтичний лікарський моніторинг IVD, калібратор</t>
  </si>
  <si>
    <t>Декларація про відповідність DOC-1L77-UKR-v.1M
від 10.05.2017</t>
  </si>
  <si>
    <t xml:space="preserve">61025 
Такролімус терапевтичний лікарський моніторинг ІВД, набір, імунохемілюмінесцентний аналіз </t>
  </si>
  <si>
    <t>Декларація про відповідність DOC-1L77-UKR-v.1M
 від 10.05.2017</t>
  </si>
  <si>
    <t>Декларація про відповідність DOC-1L77-UKR-v.1S
від 10.05.2017</t>
  </si>
  <si>
    <t>Декларація про відповідність DOC-1L86-UKR-v.1  / RoHS-UKR-1 31.03.2017 / 31.01.2020</t>
  </si>
  <si>
    <t>Не є мед. Виробом</t>
  </si>
  <si>
    <t>шт.</t>
  </si>
  <si>
    <t xml:space="preserve">55445 
Такролімус, терапевтичний лікарський моніторинг IVD, реагент 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</si>
  <si>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</si>
  <si>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</si>
  <si>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ARCHITECT Probe Conditioning Solution Розчин ARCHITECT Probe Conditioning Solution</t>
  </si>
  <si>
    <t>Декларація про відповідність DOC-6E23-UKR-v.2
від 05.10.2020</t>
  </si>
  <si>
    <t>Декларація про відповідність DOC-6C55-UKR-v.2 від 05.10.2020</t>
  </si>
  <si>
    <t xml:space="preserve">59058 Миючий / очищуючий розчин ІВД, для автоматизованих / полуавтоматізіванних систем </t>
  </si>
  <si>
    <t>Декларація про відповідність DOC-1L56-UKR-v.1 03.05.2017</t>
  </si>
  <si>
    <t>Цінова пропозиція фірми №2, без ПДВ за 1 одиницю, грн.</t>
  </si>
  <si>
    <t xml:space="preserve">Цінова пропозиція фірми №2,  з ПДВ, за 1 одиницю, грн. </t>
  </si>
  <si>
    <t>Ціна середня, з ПДВ, грн.</t>
  </si>
  <si>
    <t>Valve, Bypass, 2 Way, Клапан обхідний, двоходовий</t>
  </si>
  <si>
    <t>I1000SR PM KIT Набір для обслуговування</t>
  </si>
  <si>
    <t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 в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</si>
</sst>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="73" zoomScaleNormal="73" workbookViewId="0">
      <selection activeCell="A31" sqref="A31:XFD41"/>
    </sheetView>
  </sheetViews>
  <sheetFormatPr defaultRowHeight="15" x14ac:dyDescent="0.25"/>
  <cols>
    <col min="3" max="3" width="42.42578125" customWidth="1"/>
    <col min="4" max="4" width="11.28515625" style="4" customWidth="1"/>
    <col min="5" max="5" width="12.140625" style="4" customWidth="1"/>
    <col min="6" max="6" width="13" style="4" customWidth="1"/>
    <col min="7" max="7" width="12.7109375" style="4" customWidth="1"/>
    <col min="8" max="13" width="17.140625" style="4" customWidth="1"/>
    <col min="14" max="14" width="24.28515625" style="4" customWidth="1"/>
    <col min="15" max="15" width="29.140625" style="4" customWidth="1"/>
    <col min="16" max="16" width="26.42578125" style="4" customWidth="1"/>
    <col min="17" max="19" width="9.140625" style="4"/>
    <col min="20" max="20" width="12.42578125" customWidth="1"/>
  </cols>
  <sheetData>
    <row r="1" spans="1:19" x14ac:dyDescent="0.25">
      <c r="A1" s="4"/>
      <c r="B1" s="4"/>
      <c r="C1" s="4"/>
    </row>
    <row r="2" spans="1:19" x14ac:dyDescent="0.25">
      <c r="A2" s="4"/>
      <c r="B2" s="4"/>
      <c r="C2" s="4"/>
    </row>
    <row r="3" spans="1:19" ht="78.75" customHeight="1" x14ac:dyDescent="0.25">
      <c r="A3" s="4"/>
      <c r="B3" s="33" t="s">
        <v>76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9" ht="85.5" x14ac:dyDescent="0.25">
      <c r="A4" s="4"/>
      <c r="B4" s="7" t="s">
        <v>15</v>
      </c>
      <c r="C4" s="7" t="s">
        <v>18</v>
      </c>
      <c r="D4" s="2" t="s">
        <v>19</v>
      </c>
      <c r="E4" s="2" t="s">
        <v>20</v>
      </c>
      <c r="F4" s="2" t="s">
        <v>45</v>
      </c>
      <c r="G4" s="2" t="s">
        <v>46</v>
      </c>
      <c r="H4" s="8" t="s">
        <v>47</v>
      </c>
      <c r="I4" s="2" t="s">
        <v>71</v>
      </c>
      <c r="J4" s="2" t="s">
        <v>72</v>
      </c>
      <c r="K4" s="8" t="s">
        <v>47</v>
      </c>
      <c r="L4" s="8" t="s">
        <v>73</v>
      </c>
      <c r="M4" s="8" t="s">
        <v>47</v>
      </c>
      <c r="N4" s="11" t="s">
        <v>64</v>
      </c>
      <c r="O4" s="8" t="s">
        <v>22</v>
      </c>
      <c r="P4" s="9" t="s">
        <v>23</v>
      </c>
    </row>
    <row r="5" spans="1:19" x14ac:dyDescent="0.25">
      <c r="A5" s="4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</row>
    <row r="6" spans="1:19" s="5" customFormat="1" ht="36" customHeight="1" x14ac:dyDescent="0.25">
      <c r="A6" s="12"/>
      <c r="B6" s="30" t="s">
        <v>50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12"/>
      <c r="R6" s="12"/>
      <c r="S6" s="12"/>
    </row>
    <row r="7" spans="1:19" ht="98.25" customHeight="1" x14ac:dyDescent="0.25">
      <c r="A7" s="4"/>
      <c r="B7" s="23">
        <v>1</v>
      </c>
      <c r="C7" s="1" t="s">
        <v>2</v>
      </c>
      <c r="D7" s="1" t="s">
        <v>0</v>
      </c>
      <c r="E7" s="1">
        <v>12</v>
      </c>
      <c r="F7" s="3">
        <v>22862</v>
      </c>
      <c r="G7" s="21">
        <f t="shared" ref="G7:G26" si="0">F7*1.07</f>
        <v>24462.34</v>
      </c>
      <c r="H7" s="3">
        <f t="shared" ref="H7:H27" si="1">E7*G7</f>
        <v>293548.08</v>
      </c>
      <c r="I7" s="3">
        <v>24005</v>
      </c>
      <c r="J7" s="3">
        <v>25685.35</v>
      </c>
      <c r="K7" s="3">
        <f>E7*J7</f>
        <v>308224.19999999995</v>
      </c>
      <c r="L7" s="3">
        <f>(G7+J7)/2</f>
        <v>25073.845000000001</v>
      </c>
      <c r="M7" s="3">
        <f>E7*L7</f>
        <v>300886.14</v>
      </c>
      <c r="N7" s="13" t="s">
        <v>65</v>
      </c>
      <c r="O7" s="14" t="s">
        <v>32</v>
      </c>
      <c r="P7" s="14" t="s">
        <v>44</v>
      </c>
    </row>
    <row r="8" spans="1:19" ht="87.75" customHeight="1" x14ac:dyDescent="0.25">
      <c r="A8" s="4"/>
      <c r="B8" s="23">
        <v>2</v>
      </c>
      <c r="C8" s="6" t="s">
        <v>3</v>
      </c>
      <c r="D8" s="1" t="s">
        <v>0</v>
      </c>
      <c r="E8" s="1">
        <v>2</v>
      </c>
      <c r="F8" s="3">
        <v>4444</v>
      </c>
      <c r="G8" s="21">
        <f t="shared" si="0"/>
        <v>4755.08</v>
      </c>
      <c r="H8" s="3">
        <f t="shared" si="1"/>
        <v>9510.16</v>
      </c>
      <c r="I8" s="3">
        <v>4666</v>
      </c>
      <c r="J8" s="3">
        <v>4992.62</v>
      </c>
      <c r="K8" s="3">
        <f t="shared" ref="K8:K27" si="2">E8*J8</f>
        <v>9985.24</v>
      </c>
      <c r="L8" s="3">
        <f t="shared" ref="L8:L20" si="3">(G8+J8)/2</f>
        <v>4873.8500000000004</v>
      </c>
      <c r="M8" s="3">
        <f t="shared" ref="M8:M20" si="4">E8*L8</f>
        <v>9747.7000000000007</v>
      </c>
      <c r="N8" s="13" t="s">
        <v>65</v>
      </c>
      <c r="O8" s="14" t="s">
        <v>31</v>
      </c>
      <c r="P8" s="14" t="s">
        <v>44</v>
      </c>
    </row>
    <row r="9" spans="1:19" ht="89.25" customHeight="1" x14ac:dyDescent="0.25">
      <c r="A9" s="4"/>
      <c r="B9" s="23">
        <v>3</v>
      </c>
      <c r="C9" s="6" t="s">
        <v>4</v>
      </c>
      <c r="D9" s="1" t="s">
        <v>0</v>
      </c>
      <c r="E9" s="1">
        <v>2</v>
      </c>
      <c r="F9" s="3">
        <v>3900</v>
      </c>
      <c r="G9" s="21">
        <f t="shared" si="0"/>
        <v>4173</v>
      </c>
      <c r="H9" s="3">
        <f t="shared" si="1"/>
        <v>8346</v>
      </c>
      <c r="I9" s="3">
        <v>4095</v>
      </c>
      <c r="J9" s="3">
        <v>4381.66</v>
      </c>
      <c r="K9" s="3">
        <f t="shared" si="2"/>
        <v>8763.32</v>
      </c>
      <c r="L9" s="3">
        <f t="shared" si="3"/>
        <v>4277.33</v>
      </c>
      <c r="M9" s="3">
        <f t="shared" si="4"/>
        <v>8554.66</v>
      </c>
      <c r="N9" s="13" t="s">
        <v>65</v>
      </c>
      <c r="O9" s="14" t="s">
        <v>48</v>
      </c>
      <c r="P9" s="14" t="s">
        <v>37</v>
      </c>
    </row>
    <row r="10" spans="1:19" s="4" customFormat="1" ht="90" x14ac:dyDescent="0.25">
      <c r="B10" s="23">
        <v>4</v>
      </c>
      <c r="C10" s="6" t="s">
        <v>5</v>
      </c>
      <c r="D10" s="1" t="s">
        <v>17</v>
      </c>
      <c r="E10" s="1">
        <v>6</v>
      </c>
      <c r="F10" s="3">
        <v>1888</v>
      </c>
      <c r="G10" s="21">
        <f t="shared" si="0"/>
        <v>2020.16</v>
      </c>
      <c r="H10" s="3">
        <f t="shared" si="1"/>
        <v>12120.960000000001</v>
      </c>
      <c r="I10" s="3">
        <v>1982</v>
      </c>
      <c r="J10" s="3">
        <v>2120.7399999999998</v>
      </c>
      <c r="K10" s="3">
        <f t="shared" si="2"/>
        <v>12724.439999999999</v>
      </c>
      <c r="L10" s="3">
        <f t="shared" si="3"/>
        <v>2070.4499999999998</v>
      </c>
      <c r="M10" s="3">
        <f t="shared" si="4"/>
        <v>12422.699999999999</v>
      </c>
      <c r="N10" s="13" t="s">
        <v>65</v>
      </c>
      <c r="O10" s="14" t="s">
        <v>33</v>
      </c>
      <c r="P10" s="14" t="s">
        <v>43</v>
      </c>
    </row>
    <row r="11" spans="1:19" s="4" customFormat="1" ht="68.25" customHeight="1" x14ac:dyDescent="0.25">
      <c r="B11" s="23">
        <v>5</v>
      </c>
      <c r="C11" s="6" t="s">
        <v>6</v>
      </c>
      <c r="D11" s="1" t="s">
        <v>17</v>
      </c>
      <c r="E11" s="1">
        <v>7</v>
      </c>
      <c r="F11" s="3">
        <v>4320</v>
      </c>
      <c r="G11" s="21">
        <f t="shared" si="0"/>
        <v>4622.4000000000005</v>
      </c>
      <c r="H11" s="3">
        <f t="shared" si="1"/>
        <v>32356.800000000003</v>
      </c>
      <c r="I11" s="3">
        <v>4536</v>
      </c>
      <c r="J11" s="3">
        <v>4853.5200000000004</v>
      </c>
      <c r="K11" s="3">
        <f t="shared" si="2"/>
        <v>33974.639999999999</v>
      </c>
      <c r="L11" s="3">
        <f t="shared" si="3"/>
        <v>4737.9600000000009</v>
      </c>
      <c r="M11" s="3">
        <f t="shared" si="4"/>
        <v>33165.720000000008</v>
      </c>
      <c r="N11" s="13" t="s">
        <v>65</v>
      </c>
      <c r="O11" s="14" t="s">
        <v>34</v>
      </c>
      <c r="P11" s="14" t="s">
        <v>67</v>
      </c>
    </row>
    <row r="12" spans="1:19" ht="102.75" customHeight="1" x14ac:dyDescent="0.25">
      <c r="A12" s="4"/>
      <c r="B12" s="23">
        <v>6</v>
      </c>
      <c r="C12" s="6" t="s">
        <v>7</v>
      </c>
      <c r="D12" s="1" t="s">
        <v>17</v>
      </c>
      <c r="E12" s="1">
        <v>7</v>
      </c>
      <c r="F12" s="3">
        <v>1760</v>
      </c>
      <c r="G12" s="21">
        <f t="shared" si="0"/>
        <v>1883.2</v>
      </c>
      <c r="H12" s="3">
        <f t="shared" si="1"/>
        <v>13182.4</v>
      </c>
      <c r="I12" s="3">
        <v>1848</v>
      </c>
      <c r="J12" s="3">
        <v>1977.36</v>
      </c>
      <c r="K12" s="3">
        <f t="shared" si="2"/>
        <v>13841.519999999999</v>
      </c>
      <c r="L12" s="3">
        <f t="shared" si="3"/>
        <v>1930.28</v>
      </c>
      <c r="M12" s="3">
        <f t="shared" si="4"/>
        <v>13511.96</v>
      </c>
      <c r="N12" s="13" t="s">
        <v>65</v>
      </c>
      <c r="O12" s="14" t="s">
        <v>49</v>
      </c>
      <c r="P12" s="14" t="s">
        <v>68</v>
      </c>
    </row>
    <row r="13" spans="1:19" ht="75.75" customHeight="1" x14ac:dyDescent="0.25">
      <c r="A13" s="4"/>
      <c r="B13" s="23">
        <v>7</v>
      </c>
      <c r="C13" s="6" t="s">
        <v>8</v>
      </c>
      <c r="D13" s="1" t="s">
        <v>17</v>
      </c>
      <c r="E13" s="1">
        <v>1</v>
      </c>
      <c r="F13" s="24">
        <v>1700</v>
      </c>
      <c r="G13" s="3">
        <f t="shared" si="0"/>
        <v>1819</v>
      </c>
      <c r="H13" s="3">
        <f t="shared" si="1"/>
        <v>1819</v>
      </c>
      <c r="I13" s="3">
        <v>1785</v>
      </c>
      <c r="J13" s="3">
        <v>1909.95</v>
      </c>
      <c r="K13" s="3">
        <f t="shared" si="2"/>
        <v>1909.95</v>
      </c>
      <c r="L13" s="3">
        <f t="shared" si="3"/>
        <v>1864.4749999999999</v>
      </c>
      <c r="M13" s="3">
        <f t="shared" si="4"/>
        <v>1864.4749999999999</v>
      </c>
      <c r="N13" s="13" t="s">
        <v>65</v>
      </c>
      <c r="O13" s="14" t="s">
        <v>36</v>
      </c>
      <c r="P13" s="14" t="s">
        <v>38</v>
      </c>
    </row>
    <row r="14" spans="1:19" ht="52.5" customHeight="1" x14ac:dyDescent="0.25">
      <c r="A14" s="4"/>
      <c r="B14" s="23">
        <v>8</v>
      </c>
      <c r="C14" s="6" t="s">
        <v>9</v>
      </c>
      <c r="D14" s="1" t="s">
        <v>17</v>
      </c>
      <c r="E14" s="1">
        <v>4</v>
      </c>
      <c r="F14" s="3">
        <v>1824</v>
      </c>
      <c r="G14" s="21">
        <f t="shared" si="0"/>
        <v>1951.68</v>
      </c>
      <c r="H14" s="3">
        <f t="shared" si="1"/>
        <v>7806.72</v>
      </c>
      <c r="I14" s="3">
        <v>1915</v>
      </c>
      <c r="J14" s="3">
        <v>2049.0500000000002</v>
      </c>
      <c r="K14" s="3">
        <f t="shared" si="2"/>
        <v>8196.2000000000007</v>
      </c>
      <c r="L14" s="3">
        <f t="shared" si="3"/>
        <v>2000.3650000000002</v>
      </c>
      <c r="M14" s="3">
        <f t="shared" si="4"/>
        <v>8001.4600000000009</v>
      </c>
      <c r="N14" s="13" t="s">
        <v>65</v>
      </c>
      <c r="O14" s="14" t="s">
        <v>36</v>
      </c>
      <c r="P14" s="14" t="s">
        <v>39</v>
      </c>
    </row>
    <row r="15" spans="1:19" ht="45" x14ac:dyDescent="0.25">
      <c r="A15" s="4"/>
      <c r="B15" s="23">
        <v>9</v>
      </c>
      <c r="C15" s="6" t="s">
        <v>10</v>
      </c>
      <c r="D15" s="1" t="s">
        <v>17</v>
      </c>
      <c r="E15" s="1">
        <v>7</v>
      </c>
      <c r="F15" s="3">
        <v>5376</v>
      </c>
      <c r="G15" s="21">
        <f t="shared" si="0"/>
        <v>5752.3200000000006</v>
      </c>
      <c r="H15" s="3">
        <f t="shared" si="1"/>
        <v>40266.240000000005</v>
      </c>
      <c r="I15" s="3">
        <v>5644</v>
      </c>
      <c r="J15" s="3">
        <v>6039.08</v>
      </c>
      <c r="K15" s="3">
        <f t="shared" si="2"/>
        <v>42273.56</v>
      </c>
      <c r="L15" s="3">
        <f t="shared" si="3"/>
        <v>5895.7000000000007</v>
      </c>
      <c r="M15" s="3">
        <f t="shared" si="4"/>
        <v>41269.900000000009</v>
      </c>
      <c r="N15" s="13" t="s">
        <v>65</v>
      </c>
      <c r="O15" s="14" t="s">
        <v>36</v>
      </c>
      <c r="P15" s="1" t="s">
        <v>40</v>
      </c>
    </row>
    <row r="16" spans="1:19" ht="60" x14ac:dyDescent="0.25">
      <c r="A16" s="4"/>
      <c r="B16" s="23">
        <v>10</v>
      </c>
      <c r="C16" s="6" t="s">
        <v>66</v>
      </c>
      <c r="D16" s="1" t="s">
        <v>17</v>
      </c>
      <c r="E16" s="1">
        <v>1</v>
      </c>
      <c r="F16" s="3">
        <v>6048</v>
      </c>
      <c r="G16" s="21">
        <f t="shared" si="0"/>
        <v>6471.3600000000006</v>
      </c>
      <c r="H16" s="3">
        <f t="shared" si="1"/>
        <v>6471.3600000000006</v>
      </c>
      <c r="I16" s="3">
        <v>6350</v>
      </c>
      <c r="J16" s="3">
        <v>6794.5</v>
      </c>
      <c r="K16" s="3">
        <f t="shared" si="2"/>
        <v>6794.5</v>
      </c>
      <c r="L16" s="3">
        <f t="shared" si="3"/>
        <v>6632.93</v>
      </c>
      <c r="M16" s="3">
        <f t="shared" si="4"/>
        <v>6632.93</v>
      </c>
      <c r="N16" s="13" t="s">
        <v>65</v>
      </c>
      <c r="O16" s="14" t="s">
        <v>69</v>
      </c>
      <c r="P16" s="1" t="s">
        <v>70</v>
      </c>
    </row>
    <row r="17" spans="1:16" ht="90" customHeight="1" x14ac:dyDescent="0.25">
      <c r="A17" s="4"/>
      <c r="B17" s="23">
        <v>11</v>
      </c>
      <c r="C17" s="6" t="s">
        <v>11</v>
      </c>
      <c r="D17" s="1" t="s">
        <v>16</v>
      </c>
      <c r="E17" s="1">
        <v>20</v>
      </c>
      <c r="F17" s="3">
        <v>20640</v>
      </c>
      <c r="G17" s="21">
        <f t="shared" si="0"/>
        <v>22084.800000000003</v>
      </c>
      <c r="H17" s="3">
        <f t="shared" si="1"/>
        <v>441696.00000000006</v>
      </c>
      <c r="I17" s="3">
        <v>22084</v>
      </c>
      <c r="J17" s="3">
        <v>23629.88</v>
      </c>
      <c r="K17" s="3">
        <f t="shared" si="2"/>
        <v>472597.60000000003</v>
      </c>
      <c r="L17" s="3">
        <f t="shared" si="3"/>
        <v>22857.340000000004</v>
      </c>
      <c r="M17" s="3">
        <f t="shared" si="4"/>
        <v>457146.80000000005</v>
      </c>
      <c r="N17" s="13" t="s">
        <v>65</v>
      </c>
      <c r="O17" s="14" t="s">
        <v>26</v>
      </c>
      <c r="P17" s="1" t="s">
        <v>27</v>
      </c>
    </row>
    <row r="18" spans="1:16" ht="93" customHeight="1" x14ac:dyDescent="0.25">
      <c r="A18" s="4"/>
      <c r="B18" s="23">
        <v>12</v>
      </c>
      <c r="C18" s="6" t="s">
        <v>12</v>
      </c>
      <c r="D18" s="1" t="s">
        <v>16</v>
      </c>
      <c r="E18" s="1">
        <v>2</v>
      </c>
      <c r="F18" s="3">
        <v>3840</v>
      </c>
      <c r="G18" s="21">
        <f t="shared" si="0"/>
        <v>4108.8</v>
      </c>
      <c r="H18" s="3">
        <f t="shared" si="1"/>
        <v>8217.6</v>
      </c>
      <c r="I18" s="3">
        <v>4032</v>
      </c>
      <c r="J18" s="3">
        <v>4314.24</v>
      </c>
      <c r="K18" s="3">
        <f t="shared" si="2"/>
        <v>8628.48</v>
      </c>
      <c r="L18" s="3">
        <f t="shared" si="3"/>
        <v>4211.5200000000004</v>
      </c>
      <c r="M18" s="3">
        <f t="shared" si="4"/>
        <v>8423.0400000000009</v>
      </c>
      <c r="N18" s="13" t="s">
        <v>65</v>
      </c>
      <c r="O18" s="14" t="s">
        <v>24</v>
      </c>
      <c r="P18" s="1" t="s">
        <v>25</v>
      </c>
    </row>
    <row r="19" spans="1:16" ht="97.5" customHeight="1" x14ac:dyDescent="0.25">
      <c r="A19" s="4"/>
      <c r="B19" s="23">
        <v>13</v>
      </c>
      <c r="C19" s="6" t="s">
        <v>13</v>
      </c>
      <c r="D19" s="1" t="s">
        <v>16</v>
      </c>
      <c r="E19" s="1">
        <v>20</v>
      </c>
      <c r="F19" s="3">
        <v>3904</v>
      </c>
      <c r="G19" s="21">
        <f t="shared" si="0"/>
        <v>4177.2800000000007</v>
      </c>
      <c r="H19" s="3">
        <f t="shared" si="1"/>
        <v>83545.600000000006</v>
      </c>
      <c r="I19" s="3">
        <v>4099</v>
      </c>
      <c r="J19" s="3">
        <v>4385.93</v>
      </c>
      <c r="K19" s="3">
        <f t="shared" si="2"/>
        <v>87718.6</v>
      </c>
      <c r="L19" s="3">
        <f t="shared" si="3"/>
        <v>4281.6050000000005</v>
      </c>
      <c r="M19" s="3">
        <f t="shared" si="4"/>
        <v>85632.1</v>
      </c>
      <c r="N19" s="13" t="s">
        <v>65</v>
      </c>
      <c r="O19" s="14" t="s">
        <v>28</v>
      </c>
      <c r="P19" s="15" t="s">
        <v>29</v>
      </c>
    </row>
    <row r="20" spans="1:16" ht="91.5" customHeight="1" x14ac:dyDescent="0.25">
      <c r="A20" s="4"/>
      <c r="B20" s="23">
        <v>14</v>
      </c>
      <c r="C20" s="6" t="s">
        <v>14</v>
      </c>
      <c r="D20" s="14" t="s">
        <v>17</v>
      </c>
      <c r="E20" s="1">
        <v>3</v>
      </c>
      <c r="F20" s="3">
        <v>13504</v>
      </c>
      <c r="G20" s="21">
        <f t="shared" si="0"/>
        <v>14449.28</v>
      </c>
      <c r="H20" s="3">
        <f t="shared" si="1"/>
        <v>43347.840000000004</v>
      </c>
      <c r="I20" s="3">
        <v>14179</v>
      </c>
      <c r="J20" s="3">
        <v>15171.53</v>
      </c>
      <c r="K20" s="3">
        <f t="shared" si="2"/>
        <v>45514.590000000004</v>
      </c>
      <c r="L20" s="3">
        <f t="shared" si="3"/>
        <v>14810.405000000001</v>
      </c>
      <c r="M20" s="3">
        <f t="shared" si="4"/>
        <v>44431.215000000004</v>
      </c>
      <c r="N20" s="13" t="s">
        <v>65</v>
      </c>
      <c r="O20" s="14" t="s">
        <v>30</v>
      </c>
      <c r="P20" s="1" t="s">
        <v>41</v>
      </c>
    </row>
    <row r="21" spans="1:16" ht="63.75" customHeight="1" x14ac:dyDescent="0.25">
      <c r="A21" s="4"/>
      <c r="B21" s="23">
        <v>15</v>
      </c>
      <c r="C21" s="6" t="s">
        <v>74</v>
      </c>
      <c r="D21" s="14" t="s">
        <v>62</v>
      </c>
      <c r="E21" s="1">
        <v>2</v>
      </c>
      <c r="F21" s="21">
        <v>13500</v>
      </c>
      <c r="G21" s="3">
        <v>16200</v>
      </c>
      <c r="H21" s="3">
        <f t="shared" si="1"/>
        <v>32400</v>
      </c>
      <c r="I21" s="3">
        <v>14200</v>
      </c>
      <c r="J21" s="3">
        <v>17040</v>
      </c>
      <c r="K21" s="3">
        <f t="shared" si="2"/>
        <v>34080</v>
      </c>
      <c r="L21" s="3">
        <f t="shared" ref="L21:L27" si="5">(G21+J21)/2</f>
        <v>16620</v>
      </c>
      <c r="M21" s="3">
        <f t="shared" ref="M21:M27" si="6">E21*L21</f>
        <v>33240</v>
      </c>
      <c r="N21" s="13" t="s">
        <v>65</v>
      </c>
      <c r="O21" s="16" t="s">
        <v>61</v>
      </c>
      <c r="P21" s="1"/>
    </row>
    <row r="22" spans="1:16" ht="73.5" customHeight="1" x14ac:dyDescent="0.25">
      <c r="A22" s="4"/>
      <c r="B22" s="23">
        <v>16</v>
      </c>
      <c r="C22" s="22" t="s">
        <v>1</v>
      </c>
      <c r="D22" s="14" t="s">
        <v>17</v>
      </c>
      <c r="E22" s="14">
        <v>22</v>
      </c>
      <c r="F22" s="3">
        <v>992</v>
      </c>
      <c r="G22" s="21">
        <f t="shared" si="0"/>
        <v>1061.44</v>
      </c>
      <c r="H22" s="3">
        <f t="shared" si="1"/>
        <v>23351.68</v>
      </c>
      <c r="I22" s="3">
        <v>1041</v>
      </c>
      <c r="J22" s="3">
        <v>1113.8699999999999</v>
      </c>
      <c r="K22" s="3">
        <f t="shared" si="2"/>
        <v>24505.14</v>
      </c>
      <c r="L22" s="3">
        <f t="shared" si="5"/>
        <v>1087.655</v>
      </c>
      <c r="M22" s="3">
        <f t="shared" si="6"/>
        <v>23928.41</v>
      </c>
      <c r="N22" s="13" t="s">
        <v>65</v>
      </c>
      <c r="O22" s="14" t="s">
        <v>35</v>
      </c>
      <c r="P22" s="1" t="s">
        <v>42</v>
      </c>
    </row>
    <row r="23" spans="1:16" ht="60" customHeight="1" x14ac:dyDescent="0.25">
      <c r="A23" s="4"/>
      <c r="B23" s="23">
        <v>17</v>
      </c>
      <c r="C23" s="22" t="s">
        <v>75</v>
      </c>
      <c r="D23" s="14" t="s">
        <v>0</v>
      </c>
      <c r="E23" s="14">
        <v>2</v>
      </c>
      <c r="F23" s="3">
        <v>13800</v>
      </c>
      <c r="G23" s="21">
        <v>14766</v>
      </c>
      <c r="H23" s="3">
        <f t="shared" si="1"/>
        <v>29532</v>
      </c>
      <c r="I23" s="3">
        <v>14500</v>
      </c>
      <c r="J23" s="3">
        <v>17400</v>
      </c>
      <c r="K23" s="3">
        <f t="shared" si="2"/>
        <v>34800</v>
      </c>
      <c r="L23" s="3">
        <f t="shared" si="5"/>
        <v>16083</v>
      </c>
      <c r="M23" s="3">
        <f t="shared" si="6"/>
        <v>32166</v>
      </c>
      <c r="N23" s="13" t="s">
        <v>65</v>
      </c>
      <c r="O23" s="16" t="s">
        <v>61</v>
      </c>
      <c r="P23" s="16" t="s">
        <v>60</v>
      </c>
    </row>
    <row r="24" spans="1:16" ht="84" customHeight="1" x14ac:dyDescent="0.25">
      <c r="A24" s="4"/>
      <c r="B24" s="23">
        <v>18</v>
      </c>
      <c r="C24" s="22" t="s">
        <v>51</v>
      </c>
      <c r="D24" s="14" t="s">
        <v>16</v>
      </c>
      <c r="E24" s="14">
        <v>1</v>
      </c>
      <c r="F24" s="3">
        <v>3840</v>
      </c>
      <c r="G24" s="21">
        <f t="shared" si="0"/>
        <v>4108.8</v>
      </c>
      <c r="H24" s="3">
        <f t="shared" si="1"/>
        <v>4108.8</v>
      </c>
      <c r="I24" s="3">
        <v>4032</v>
      </c>
      <c r="J24" s="3">
        <v>4314.24</v>
      </c>
      <c r="K24" s="3">
        <f t="shared" si="2"/>
        <v>4314.24</v>
      </c>
      <c r="L24" s="3">
        <f t="shared" si="5"/>
        <v>4211.5200000000004</v>
      </c>
      <c r="M24" s="3">
        <f t="shared" si="6"/>
        <v>4211.5200000000004</v>
      </c>
      <c r="N24" s="13" t="s">
        <v>65</v>
      </c>
      <c r="O24" s="16" t="s">
        <v>55</v>
      </c>
      <c r="P24" s="16" t="s">
        <v>56</v>
      </c>
    </row>
    <row r="25" spans="1:16" ht="92.25" customHeight="1" x14ac:dyDescent="0.25">
      <c r="A25" s="4"/>
      <c r="B25" s="23">
        <v>19</v>
      </c>
      <c r="C25" s="22" t="s">
        <v>52</v>
      </c>
      <c r="D25" s="14" t="s">
        <v>16</v>
      </c>
      <c r="E25" s="14">
        <v>2</v>
      </c>
      <c r="F25" s="3">
        <v>16224</v>
      </c>
      <c r="G25" s="21">
        <f t="shared" si="0"/>
        <v>17359.68</v>
      </c>
      <c r="H25" s="3">
        <f t="shared" si="1"/>
        <v>34719.360000000001</v>
      </c>
      <c r="I25" s="3">
        <v>17035</v>
      </c>
      <c r="J25" s="3">
        <v>18227.45</v>
      </c>
      <c r="K25" s="3">
        <f t="shared" si="2"/>
        <v>36454.9</v>
      </c>
      <c r="L25" s="3">
        <f t="shared" si="5"/>
        <v>17793.565000000002</v>
      </c>
      <c r="M25" s="3">
        <f t="shared" si="6"/>
        <v>35587.130000000005</v>
      </c>
      <c r="N25" s="13" t="s">
        <v>65</v>
      </c>
      <c r="O25" s="16" t="s">
        <v>57</v>
      </c>
      <c r="P25" s="16" t="s">
        <v>58</v>
      </c>
    </row>
    <row r="26" spans="1:16" ht="72.75" customHeight="1" x14ac:dyDescent="0.25">
      <c r="A26" s="4"/>
      <c r="B26" s="23">
        <v>20</v>
      </c>
      <c r="C26" s="22" t="s">
        <v>53</v>
      </c>
      <c r="D26" s="14" t="s">
        <v>16</v>
      </c>
      <c r="E26" s="14">
        <v>3</v>
      </c>
      <c r="F26" s="3">
        <v>1344</v>
      </c>
      <c r="G26" s="21">
        <f t="shared" si="0"/>
        <v>1438.0800000000002</v>
      </c>
      <c r="H26" s="3">
        <f t="shared" si="1"/>
        <v>4314.2400000000007</v>
      </c>
      <c r="I26" s="3">
        <v>1411</v>
      </c>
      <c r="J26" s="3">
        <v>1509.77</v>
      </c>
      <c r="K26" s="3">
        <f t="shared" si="2"/>
        <v>4529.3099999999995</v>
      </c>
      <c r="L26" s="3">
        <f t="shared" si="5"/>
        <v>1473.9250000000002</v>
      </c>
      <c r="M26" s="3">
        <f t="shared" si="6"/>
        <v>4421.7750000000005</v>
      </c>
      <c r="N26" s="13" t="s">
        <v>65</v>
      </c>
      <c r="O26" s="16" t="s">
        <v>63</v>
      </c>
      <c r="P26" s="16" t="s">
        <v>59</v>
      </c>
    </row>
    <row r="27" spans="1:16" ht="66" customHeight="1" x14ac:dyDescent="0.25">
      <c r="A27" s="4"/>
      <c r="B27" s="23">
        <v>21</v>
      </c>
      <c r="C27" s="22" t="s">
        <v>54</v>
      </c>
      <c r="D27" s="14" t="s">
        <v>62</v>
      </c>
      <c r="E27" s="14">
        <v>3</v>
      </c>
      <c r="F27" s="3">
        <v>10000</v>
      </c>
      <c r="G27" s="3">
        <f>F27*1.2</f>
        <v>12000</v>
      </c>
      <c r="H27" s="3">
        <f t="shared" si="1"/>
        <v>36000</v>
      </c>
      <c r="I27" s="3">
        <v>11000</v>
      </c>
      <c r="J27" s="3">
        <v>13200</v>
      </c>
      <c r="K27" s="3">
        <f t="shared" si="2"/>
        <v>39600</v>
      </c>
      <c r="L27" s="3">
        <f t="shared" si="5"/>
        <v>12600</v>
      </c>
      <c r="M27" s="3">
        <f t="shared" si="6"/>
        <v>37800</v>
      </c>
      <c r="N27" s="13" t="s">
        <v>65</v>
      </c>
      <c r="O27" s="16" t="s">
        <v>61</v>
      </c>
      <c r="P27" s="16" t="s">
        <v>60</v>
      </c>
    </row>
    <row r="28" spans="1:16" ht="34.5" customHeight="1" x14ac:dyDescent="0.25">
      <c r="A28" s="4"/>
      <c r="B28" s="23"/>
      <c r="C28" s="25" t="s">
        <v>21</v>
      </c>
      <c r="D28" s="1"/>
      <c r="E28" s="1"/>
      <c r="F28" s="3"/>
      <c r="G28" s="3"/>
      <c r="H28" s="20">
        <f>SUM(H7:H27)</f>
        <v>1166660.8400000001</v>
      </c>
      <c r="I28" s="20"/>
      <c r="J28" s="20"/>
      <c r="K28" s="20">
        <f>SUM(K7:K27)</f>
        <v>1239430.43</v>
      </c>
      <c r="L28" s="20"/>
      <c r="M28" s="20">
        <f>SUM(M7:M27)</f>
        <v>1203045.6349999998</v>
      </c>
      <c r="N28" s="17"/>
      <c r="O28" s="18"/>
      <c r="P28" s="19"/>
    </row>
    <row r="31" spans="1:16" ht="39.75" customHeight="1" x14ac:dyDescent="0.25">
      <c r="C31" s="34"/>
      <c r="D31" s="34"/>
      <c r="E31" s="26"/>
      <c r="F31" s="27"/>
      <c r="G31" s="27"/>
      <c r="H31" s="26"/>
      <c r="I31" s="26"/>
      <c r="J31" s="29"/>
      <c r="K31" s="29"/>
    </row>
    <row r="32" spans="1:16" ht="57.75" customHeight="1" x14ac:dyDescent="0.25">
      <c r="C32" s="35"/>
      <c r="D32" s="35"/>
      <c r="E32" s="26"/>
      <c r="F32" s="27"/>
      <c r="G32" s="27"/>
      <c r="H32" s="26"/>
      <c r="I32" s="26"/>
      <c r="J32" s="29"/>
      <c r="K32" s="29"/>
    </row>
    <row r="33" spans="3:11" ht="36.75" customHeight="1" x14ac:dyDescent="0.25">
      <c r="C33" s="28"/>
      <c r="D33" s="28"/>
      <c r="E33" s="26"/>
      <c r="F33" s="27"/>
      <c r="G33" s="27"/>
      <c r="H33" s="26"/>
      <c r="I33" s="26"/>
      <c r="J33" s="29"/>
      <c r="K33" s="29"/>
    </row>
    <row r="34" spans="3:11" ht="37.5" customHeight="1" x14ac:dyDescent="0.25">
      <c r="C34" s="28"/>
      <c r="D34" s="28"/>
      <c r="E34" s="26"/>
      <c r="F34" s="27"/>
      <c r="G34" s="27"/>
      <c r="H34" s="26"/>
      <c r="I34" s="26"/>
      <c r="J34" s="29"/>
      <c r="K34" s="29"/>
    </row>
    <row r="35" spans="3:11" ht="54.75" customHeight="1" x14ac:dyDescent="0.25">
      <c r="C35" s="28"/>
      <c r="D35" s="28"/>
      <c r="E35" s="26"/>
      <c r="F35" s="27"/>
      <c r="G35" s="27"/>
      <c r="H35" s="26"/>
      <c r="I35" s="26"/>
      <c r="J35" s="29"/>
      <c r="K35" s="29"/>
    </row>
    <row r="36" spans="3:11" ht="38.25" customHeight="1" x14ac:dyDescent="0.25">
      <c r="C36" s="28"/>
      <c r="D36" s="28"/>
      <c r="E36" s="26"/>
      <c r="F36" s="27"/>
      <c r="G36" s="27"/>
      <c r="H36" s="26"/>
      <c r="I36" s="26"/>
      <c r="J36" s="29"/>
      <c r="K36" s="29"/>
    </row>
    <row r="37" spans="3:11" ht="27.75" customHeight="1" x14ac:dyDescent="0.25">
      <c r="C37" s="28"/>
      <c r="D37" s="28"/>
      <c r="E37" s="26"/>
      <c r="F37" s="27"/>
      <c r="G37" s="27"/>
      <c r="H37" s="26"/>
      <c r="I37" s="26"/>
      <c r="J37" s="29"/>
      <c r="K37" s="29"/>
    </row>
    <row r="38" spans="3:11" ht="31.5" customHeight="1" x14ac:dyDescent="0.25">
      <c r="C38" s="28"/>
      <c r="D38" s="28"/>
      <c r="E38" s="26"/>
      <c r="F38" s="27"/>
      <c r="G38" s="27"/>
      <c r="H38" s="26"/>
      <c r="I38" s="26"/>
      <c r="J38" s="29"/>
      <c r="K38" s="29"/>
    </row>
    <row r="39" spans="3:11" ht="24.75" customHeight="1" x14ac:dyDescent="0.25">
      <c r="C39" s="28"/>
      <c r="D39" s="28"/>
      <c r="E39" s="26"/>
      <c r="F39" s="27"/>
      <c r="G39" s="27"/>
      <c r="H39" s="26"/>
      <c r="I39" s="26"/>
      <c r="J39" s="29"/>
      <c r="K39" s="29"/>
    </row>
    <row r="40" spans="3:11" ht="46.5" customHeight="1" x14ac:dyDescent="0.25">
      <c r="C40" s="28"/>
      <c r="D40" s="28"/>
      <c r="E40" s="26"/>
      <c r="F40" s="27"/>
      <c r="G40" s="27"/>
      <c r="H40" s="26"/>
      <c r="I40" s="26"/>
      <c r="J40" s="29"/>
      <c r="K40" s="29"/>
    </row>
  </sheetData>
  <mergeCells count="22">
    <mergeCell ref="B6:P6"/>
    <mergeCell ref="B3:P3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9:D39"/>
    <mergeCell ref="J39:K39"/>
    <mergeCell ref="C40:D40"/>
    <mergeCell ref="J40:K40"/>
    <mergeCell ref="C36:D36"/>
    <mergeCell ref="J36:K36"/>
    <mergeCell ref="C37:D37"/>
    <mergeCell ref="J37:K37"/>
    <mergeCell ref="C38:D38"/>
    <mergeCell ref="J38:K38"/>
  </mergeCells>
  <printOptions horizontalCentered="1" verticalCentered="1"/>
  <pageMargins left="0" right="0" top="0" bottom="0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2022-02-03T12:34:15Z</dcterms:modified>
</cp:coreProperties>
</file>