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/>
  <xr:revisionPtr revIDLastSave="0" documentId="8_{973E1FD7-EAF7-4558-A96A-1A891DE44494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BC" sheetId="4" r:id="rId1"/>
  </sheets>
  <definedNames>
    <definedName name="_xlnm.Print_Area" localSheetId="0">BC!$A$1:$P$39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4" l="1"/>
  <c r="L7" i="4" s="1"/>
  <c r="M7" i="4" s="1"/>
  <c r="H7" i="4"/>
  <c r="J7" i="4"/>
  <c r="K7" i="4" s="1"/>
  <c r="G8" i="4"/>
  <c r="H8" i="4" s="1"/>
  <c r="J8" i="4"/>
  <c r="K8" i="4"/>
  <c r="L8" i="4"/>
  <c r="M8" i="4" s="1"/>
  <c r="G9" i="4"/>
  <c r="H9" i="4" s="1"/>
  <c r="J9" i="4"/>
  <c r="K9" i="4" s="1"/>
  <c r="L9" i="4"/>
  <c r="M9" i="4"/>
  <c r="G10" i="4"/>
  <c r="H10" i="4" s="1"/>
  <c r="J10" i="4"/>
  <c r="K10" i="4" s="1"/>
  <c r="G11" i="4"/>
  <c r="L11" i="4" s="1"/>
  <c r="M11" i="4" s="1"/>
  <c r="H11" i="4"/>
  <c r="J11" i="4"/>
  <c r="K11" i="4" s="1"/>
  <c r="G12" i="4"/>
  <c r="H12" i="4" s="1"/>
  <c r="J12" i="4"/>
  <c r="K12" i="4"/>
  <c r="L12" i="4"/>
  <c r="M12" i="4" s="1"/>
  <c r="G13" i="4"/>
  <c r="H13" i="4" s="1"/>
  <c r="J13" i="4"/>
  <c r="K13" i="4" s="1"/>
  <c r="L13" i="4"/>
  <c r="M13" i="4"/>
  <c r="G14" i="4"/>
  <c r="H14" i="4" s="1"/>
  <c r="J14" i="4"/>
  <c r="K14" i="4" s="1"/>
  <c r="G15" i="4"/>
  <c r="L15" i="4" s="1"/>
  <c r="M15" i="4" s="1"/>
  <c r="H15" i="4"/>
  <c r="J15" i="4"/>
  <c r="K15" i="4" s="1"/>
  <c r="G16" i="4"/>
  <c r="H16" i="4" s="1"/>
  <c r="J16" i="4"/>
  <c r="K16" i="4"/>
  <c r="L16" i="4"/>
  <c r="M16" i="4" s="1"/>
  <c r="G17" i="4"/>
  <c r="H17" i="4" s="1"/>
  <c r="J17" i="4"/>
  <c r="K17" i="4" s="1"/>
  <c r="L17" i="4"/>
  <c r="M17" i="4"/>
  <c r="G18" i="4"/>
  <c r="H18" i="4" s="1"/>
  <c r="J18" i="4"/>
  <c r="K18" i="4" s="1"/>
  <c r="G19" i="4"/>
  <c r="L19" i="4" s="1"/>
  <c r="M19" i="4" s="1"/>
  <c r="H19" i="4"/>
  <c r="J19" i="4"/>
  <c r="K19" i="4" s="1"/>
  <c r="G20" i="4"/>
  <c r="H20" i="4" s="1"/>
  <c r="J20" i="4"/>
  <c r="K20" i="4"/>
  <c r="L20" i="4"/>
  <c r="M20" i="4" s="1"/>
  <c r="G21" i="4"/>
  <c r="H21" i="4" s="1"/>
  <c r="J21" i="4"/>
  <c r="K21" i="4" s="1"/>
  <c r="L21" i="4"/>
  <c r="M21" i="4"/>
  <c r="G22" i="4"/>
  <c r="H22" i="4" s="1"/>
  <c r="J22" i="4"/>
  <c r="K22" i="4" s="1"/>
  <c r="G23" i="4"/>
  <c r="L23" i="4" s="1"/>
  <c r="M23" i="4" s="1"/>
  <c r="H23" i="4"/>
  <c r="J23" i="4"/>
  <c r="K23" i="4" s="1"/>
  <c r="M24" i="4" l="1"/>
  <c r="H24" i="4"/>
  <c r="K24" i="4"/>
  <c r="L10" i="4"/>
  <c r="M10" i="4" s="1"/>
  <c r="L22" i="4"/>
  <c r="M22" i="4" s="1"/>
  <c r="L18" i="4"/>
  <c r="M18" i="4" s="1"/>
  <c r="L14" i="4"/>
  <c r="M14" i="4" s="1"/>
</calcChain>
</file>

<file path=xl/sharedStrings.xml><?xml version="1.0" encoding="utf-8"?>
<sst xmlns="http://schemas.openxmlformats.org/spreadsheetml/2006/main" count="103" uniqueCount="53">
  <si>
    <t>№</t>
  </si>
  <si>
    <t>Міжнародна непатентована назва лікарського засобу / Назва медичного виробу</t>
  </si>
  <si>
    <t>Форма випуску</t>
  </si>
  <si>
    <t>Моноклональне антитіло CD14, мічене флюоресцентним барвником PЕ, або еквівалент</t>
  </si>
  <si>
    <t>Набір реагентів для визначення гемопоетичних клітин-попередників у біологічних зразках.</t>
  </si>
  <si>
    <t>Обжимна рідина для проточного цитофлюориметра</t>
  </si>
  <si>
    <t>Моноклональне антитіло CD19, мічене флюоресцентним барвником PC5, або еквівалент</t>
  </si>
  <si>
    <t>Моноклональне антитіло CD38, мічене флюоресцентним барвником PC5.5, або еквівалент</t>
  </si>
  <si>
    <t>паков</t>
  </si>
  <si>
    <t>фл</t>
  </si>
  <si>
    <t>набір</t>
  </si>
  <si>
    <t>каністра</t>
  </si>
  <si>
    <t>Код та назва національного класифікатору медичного виробу</t>
  </si>
  <si>
    <t>Відомості про державну реєстрацію/технічний регламент</t>
  </si>
  <si>
    <t>Цінова пропозиція фірми №1, з ПДВ за 1 одиницю, грн.</t>
  </si>
  <si>
    <t>Загальна сума, грн.</t>
  </si>
  <si>
    <t>Цінова пропозиція фірми №2,  з ПДВ, за 1 одиницю, грн.</t>
  </si>
  <si>
    <t>Ціна середня, з ПДВ, грн.</t>
  </si>
  <si>
    <t xml:space="preserve">НАЦІОНАЛЬНИЙ КЛАСИФІКАТОР УКРАЇНИ
Єдиний закупівельний словник ДК 021:2015  </t>
  </si>
  <si>
    <t>Код ДК 021:2015 – 33696500-0 - Лабораторні реактиви</t>
  </si>
  <si>
    <t>56917 Числені CD-клітинні маркери ІВД, антитіла</t>
  </si>
  <si>
    <t>№0119</t>
  </si>
  <si>
    <t>№0148</t>
  </si>
  <si>
    <t>30614 Набір реагентів для визначання рецепторів клітинної поверхні</t>
  </si>
  <si>
    <t>№0038</t>
  </si>
  <si>
    <t>56916 Числені CD-клітинні маркери ІВД, набір, сортування флуоресцентно-активованих клітин / проточна цитометрії</t>
  </si>
  <si>
    <t>42651 Буферний ізотонічний сольовий розчин, IVD</t>
  </si>
  <si>
    <t>№0031</t>
  </si>
  <si>
    <t>56918 Числені CD-клітинні маркери ІВД, калібратор</t>
  </si>
  <si>
    <t>Цінова пропозиція фірми №1, без ПДВ за 1 одиницю, грн.</t>
  </si>
  <si>
    <t>Цінова пропозиція фірми №2, без  ПДВ, за 1 одиницю, грн.</t>
  </si>
  <si>
    <t>Загалом</t>
  </si>
  <si>
    <t>№0033</t>
  </si>
  <si>
    <t>Моноклональне антитіло CD99, мічене флуоресцентним барвником APC,  або еквівалент</t>
  </si>
  <si>
    <t>Моноклональне антитіло CD33, мічене флюоресцентним барвником PC7, або еквівалент</t>
  </si>
  <si>
    <t>Моноклональне антитіло HLA-DR, мічене флюоресцентним барвником PB,або еквівалент</t>
  </si>
  <si>
    <t>Моноклональне антитіло CD13, мічене флюоресцентним барвником ECD, або еквівалент</t>
  </si>
  <si>
    <t>Моноклональне антитіло CD8, мічене флюоресцентним барвником ECD, або еквівалент</t>
  </si>
  <si>
    <t>Суміш флуоросфер розміром 10 мкм з діапазоном флуоресценції від 515 до 800 нм при збудженні хвилею 488 нм, розміром 6 мкм з діапазоном флюоресценції від 640 до 800 нм при збудженні хвилею 635 нм та розміром 3 мкм з діапазоном флуоресценції від 400 до 500 нм при збудженні хвилею 405 нм, відповідно Flow-Check Pro Fluorospheres</t>
  </si>
  <si>
    <t>Суміш флуоросфер розміром 10 мкм з діапазоном флуоресценції від 515 до 800 нм при збудженні хвилею 488 нм, розміром 6 мкм з діапазоном флюоресценції від 640 до 800 нм при збудженні хвилею 635 нм та розміром 3 мкм з діапазоном флуоресценції від 400 до 500 нм при збудженні хвилею 405 нм, відповідно Flow-Check Fluorospheres</t>
  </si>
  <si>
    <t>Моноклональне антитіло CD79a, мічене флюоресцентним барвником PЕ, або еквівалент</t>
  </si>
  <si>
    <t>Моноклональне антитіло CD25, мічене флюоресцентним барвником PC5 або еквівалент</t>
  </si>
  <si>
    <t>Моноклональне антитіло HLA-DR, мічене флюоресцентним барвником PC5,або еквівалент</t>
  </si>
  <si>
    <t>Лізуючий розчин OptiLyseC</t>
  </si>
  <si>
    <t>Лізуючий розчин Lysing Solutoin IQTest 3 (10x)</t>
  </si>
  <si>
    <t>Лист</t>
  </si>
  <si>
    <t>№0139</t>
  </si>
  <si>
    <t>№0165</t>
  </si>
  <si>
    <t>№0042</t>
  </si>
  <si>
    <t>Медико-технічні вимоги на закупівлю реагентів та витратних матеріалів для Референс-лабораторії з лабораторної діагностики онкогематологічних захворювань Українського Референс-центру з клінічної лабораторної діагностики та метрології в 2022 році для ТКМ</t>
  </si>
  <si>
    <t>Загальна кількість</t>
  </si>
  <si>
    <t>61165 Реагент для лізису клітин крові ІВД</t>
  </si>
  <si>
    <t>ЛОТ 2 - Реагенти до проточних цитофлюориметрів Navios EX, Cytomics FC500: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</si>
</sst>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₴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39">
    <xf numFmtId="0" fontId="0" fillId="0" borderId="0" xfId="0"/>
    <xf numFmtId="0" fontId="0" fillId="0" borderId="0" xfId="0"/>
    <xf numFmtId="0" fontId="0" fillId="0" borderId="0" xfId="0" applyFill="1"/>
    <xf numFmtId="2" fontId="5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0" xfId="0" applyNumberFormat="1" applyFont="1" applyFill="1" applyBorder="1"/>
    <xf numFmtId="4" fontId="8" fillId="0" borderId="0" xfId="0" applyNumberFormat="1" applyFont="1" applyFill="1"/>
    <xf numFmtId="164" fontId="5" fillId="0" borderId="0" xfId="0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 wrapText="1"/>
    </xf>
    <xf numFmtId="0" fontId="2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left" vertical="center"/>
    </xf>
    <xf numFmtId="49" fontId="8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6">
    <cellStyle name="Звичайний" xfId="0" builtinId="0"/>
    <cellStyle name="Звичайний 2" xfId="1" xr:uid="{00000000-0005-0000-0000-000032000000}"/>
    <cellStyle name="Обычный 2" xfId="2" xr:uid="{00000000-0005-0000-0000-000033000000}"/>
    <cellStyle name="Обычный 2 2" xfId="3" xr:uid="{00000000-0005-0000-0000-000034000000}"/>
    <cellStyle name="Обычный 3" xfId="4" xr:uid="{00000000-0005-0000-0000-000035000000}"/>
    <cellStyle name="Обычный 9" xfId="5" xr:uid="{37E9E1C4-B938-43CD-91A3-6B877263C7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F5308-4127-4D9C-8283-41BB0A3072B4}">
  <dimension ref="A2:BH37"/>
  <sheetViews>
    <sheetView tabSelected="1" zoomScale="60" zoomScaleNormal="60" workbookViewId="0">
      <selection activeCell="A25" sqref="A25:XFD37"/>
    </sheetView>
  </sheetViews>
  <sheetFormatPr defaultColWidth="9.140625" defaultRowHeight="15" x14ac:dyDescent="0.25"/>
  <cols>
    <col min="1" max="1" width="9.140625" style="13"/>
    <col min="2" max="2" width="13.85546875" style="13" customWidth="1"/>
    <col min="3" max="3" width="44.42578125" style="13" customWidth="1"/>
    <col min="4" max="4" width="9.5703125" style="13" customWidth="1"/>
    <col min="5" max="5" width="12.28515625" style="13" customWidth="1"/>
    <col min="6" max="13" width="16.7109375" style="13" customWidth="1"/>
    <col min="14" max="14" width="18.5703125" style="13" customWidth="1"/>
    <col min="15" max="15" width="21.5703125" style="13" customWidth="1"/>
    <col min="16" max="16" width="20.5703125" style="13" customWidth="1"/>
    <col min="17" max="19" width="9.140625" style="5"/>
    <col min="20" max="60" width="9.140625" style="2"/>
    <col min="61" max="16384" width="9.140625" style="1"/>
  </cols>
  <sheetData>
    <row r="2" spans="1:19" ht="108" customHeight="1" x14ac:dyDescent="0.25">
      <c r="B2" s="34" t="s">
        <v>49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9" x14ac:dyDescent="0.25">
      <c r="B3" s="14"/>
      <c r="C3" s="14"/>
      <c r="D3" s="33"/>
      <c r="E3" s="33"/>
      <c r="F3" s="33"/>
      <c r="G3" s="33"/>
      <c r="H3" s="27"/>
      <c r="I3" s="27"/>
      <c r="J3" s="27"/>
      <c r="K3" s="27"/>
      <c r="L3" s="27"/>
      <c r="M3" s="27"/>
      <c r="N3" s="27"/>
      <c r="O3" s="19"/>
      <c r="P3" s="15"/>
    </row>
    <row r="4" spans="1:19" s="2" customFormat="1" ht="120" customHeight="1" x14ac:dyDescent="0.25">
      <c r="A4" s="13"/>
      <c r="B4" s="6" t="s">
        <v>0</v>
      </c>
      <c r="C4" s="6" t="s">
        <v>1</v>
      </c>
      <c r="D4" s="6" t="s">
        <v>2</v>
      </c>
      <c r="E4" s="6" t="s">
        <v>50</v>
      </c>
      <c r="F4" s="6" t="s">
        <v>29</v>
      </c>
      <c r="G4" s="6" t="s">
        <v>14</v>
      </c>
      <c r="H4" s="7" t="s">
        <v>15</v>
      </c>
      <c r="I4" s="6" t="s">
        <v>30</v>
      </c>
      <c r="J4" s="6" t="s">
        <v>16</v>
      </c>
      <c r="K4" s="7" t="s">
        <v>15</v>
      </c>
      <c r="L4" s="7" t="s">
        <v>17</v>
      </c>
      <c r="M4" s="7" t="s">
        <v>15</v>
      </c>
      <c r="N4" s="4" t="s">
        <v>18</v>
      </c>
      <c r="O4" s="7" t="s">
        <v>12</v>
      </c>
      <c r="P4" s="8" t="s">
        <v>13</v>
      </c>
      <c r="Q4" s="5"/>
      <c r="R4" s="5"/>
      <c r="S4" s="5"/>
    </row>
    <row r="5" spans="1:19" s="2" customFormat="1" ht="15.75" x14ac:dyDescent="0.25">
      <c r="A5" s="13"/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>
        <v>15</v>
      </c>
      <c r="Q5" s="5"/>
      <c r="R5" s="5"/>
      <c r="S5" s="5"/>
    </row>
    <row r="6" spans="1:19" s="2" customFormat="1" ht="56.25" customHeight="1" x14ac:dyDescent="0.25">
      <c r="A6" s="13"/>
      <c r="B6" s="35" t="s">
        <v>52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7"/>
      <c r="Q6" s="5"/>
      <c r="R6" s="5"/>
      <c r="S6" s="5"/>
    </row>
    <row r="7" spans="1:19" s="2" customFormat="1" ht="87.75" customHeight="1" x14ac:dyDescent="0.25">
      <c r="A7" s="13"/>
      <c r="B7" s="10">
        <v>1</v>
      </c>
      <c r="C7" s="24" t="s">
        <v>37</v>
      </c>
      <c r="D7" s="11" t="s">
        <v>9</v>
      </c>
      <c r="E7" s="11">
        <v>4</v>
      </c>
      <c r="F7" s="12">
        <v>19430</v>
      </c>
      <c r="G7" s="12">
        <f>F7*1.2</f>
        <v>23316</v>
      </c>
      <c r="H7" s="12">
        <f>E7*G7</f>
        <v>93264</v>
      </c>
      <c r="I7" s="26">
        <v>19517</v>
      </c>
      <c r="J7" s="26">
        <f>I7*1.2</f>
        <v>23420.399999999998</v>
      </c>
      <c r="K7" s="12">
        <f>E7*J7</f>
        <v>93681.599999999991</v>
      </c>
      <c r="L7" s="12">
        <f t="shared" ref="L7:L23" si="0">(G7+J7)/2</f>
        <v>23368.199999999997</v>
      </c>
      <c r="M7" s="12">
        <f>E7*L7</f>
        <v>93472.799999999988</v>
      </c>
      <c r="N7" s="3" t="s">
        <v>19</v>
      </c>
      <c r="O7" s="20" t="s">
        <v>23</v>
      </c>
      <c r="P7" s="16" t="s">
        <v>45</v>
      </c>
      <c r="Q7" s="5"/>
      <c r="R7" s="5"/>
      <c r="S7" s="5"/>
    </row>
    <row r="8" spans="1:19" s="2" customFormat="1" ht="90" customHeight="1" x14ac:dyDescent="0.25">
      <c r="A8" s="13"/>
      <c r="B8" s="10">
        <v>2</v>
      </c>
      <c r="C8" s="24" t="s">
        <v>36</v>
      </c>
      <c r="D8" s="11" t="s">
        <v>9</v>
      </c>
      <c r="E8" s="11">
        <v>1</v>
      </c>
      <c r="F8" s="12">
        <v>20880</v>
      </c>
      <c r="G8" s="12">
        <f>F8*1.2</f>
        <v>25056</v>
      </c>
      <c r="H8" s="12">
        <f t="shared" ref="H8:H23" si="1">E8*G8</f>
        <v>25056</v>
      </c>
      <c r="I8" s="26">
        <v>21025</v>
      </c>
      <c r="J8" s="26">
        <f>I8*1.2</f>
        <v>25230</v>
      </c>
      <c r="K8" s="12">
        <f t="shared" ref="K8:K23" si="2">E8*J8</f>
        <v>25230</v>
      </c>
      <c r="L8" s="12">
        <f t="shared" si="0"/>
        <v>25143</v>
      </c>
      <c r="M8" s="12">
        <f t="shared" ref="M8:M23" si="3">E8*L8</f>
        <v>25143</v>
      </c>
      <c r="N8" s="3" t="s">
        <v>19</v>
      </c>
      <c r="O8" s="20" t="s">
        <v>23</v>
      </c>
      <c r="P8" s="16" t="s">
        <v>45</v>
      </c>
      <c r="Q8" s="5"/>
      <c r="R8" s="5"/>
      <c r="S8" s="5"/>
    </row>
    <row r="9" spans="1:19" s="2" customFormat="1" ht="60" x14ac:dyDescent="0.25">
      <c r="A9" s="13"/>
      <c r="B9" s="10">
        <v>3</v>
      </c>
      <c r="C9" s="24" t="s">
        <v>3</v>
      </c>
      <c r="D9" s="11" t="s">
        <v>9</v>
      </c>
      <c r="E9" s="11">
        <v>2</v>
      </c>
      <c r="F9" s="12">
        <v>14065</v>
      </c>
      <c r="G9" s="12">
        <f t="shared" ref="G9:G23" si="4">F9*1.07</f>
        <v>15049.550000000001</v>
      </c>
      <c r="H9" s="12">
        <f t="shared" si="1"/>
        <v>30099.100000000002</v>
      </c>
      <c r="I9" s="26">
        <v>14210</v>
      </c>
      <c r="J9" s="26">
        <f t="shared" ref="J9:J23" si="5">I9*1.07</f>
        <v>15204.7</v>
      </c>
      <c r="K9" s="12">
        <f t="shared" si="2"/>
        <v>30409.4</v>
      </c>
      <c r="L9" s="12">
        <f t="shared" si="0"/>
        <v>15127.125</v>
      </c>
      <c r="M9" s="12">
        <f t="shared" si="3"/>
        <v>30254.25</v>
      </c>
      <c r="N9" s="3" t="s">
        <v>19</v>
      </c>
      <c r="O9" s="20" t="s">
        <v>20</v>
      </c>
      <c r="P9" s="16" t="s">
        <v>21</v>
      </c>
      <c r="Q9" s="5"/>
      <c r="R9" s="5"/>
      <c r="S9" s="5"/>
    </row>
    <row r="10" spans="1:19" s="2" customFormat="1" ht="60" x14ac:dyDescent="0.25">
      <c r="A10" s="13"/>
      <c r="B10" s="10">
        <v>4</v>
      </c>
      <c r="C10" s="24" t="s">
        <v>6</v>
      </c>
      <c r="D10" s="11" t="s">
        <v>9</v>
      </c>
      <c r="E10" s="11">
        <v>2</v>
      </c>
      <c r="F10" s="12">
        <v>17690</v>
      </c>
      <c r="G10" s="12">
        <f t="shared" si="4"/>
        <v>18928.300000000003</v>
      </c>
      <c r="H10" s="12">
        <f t="shared" si="1"/>
        <v>37856.600000000006</v>
      </c>
      <c r="I10" s="26">
        <v>17835</v>
      </c>
      <c r="J10" s="26">
        <f t="shared" si="5"/>
        <v>19083.45</v>
      </c>
      <c r="K10" s="12">
        <f t="shared" si="2"/>
        <v>38166.9</v>
      </c>
      <c r="L10" s="12">
        <f t="shared" si="0"/>
        <v>19005.875</v>
      </c>
      <c r="M10" s="12">
        <f t="shared" si="3"/>
        <v>38011.75</v>
      </c>
      <c r="N10" s="3" t="s">
        <v>19</v>
      </c>
      <c r="O10" s="20" t="s">
        <v>20</v>
      </c>
      <c r="P10" s="16" t="s">
        <v>24</v>
      </c>
      <c r="Q10" s="5"/>
      <c r="R10" s="5"/>
      <c r="S10" s="5"/>
    </row>
    <row r="11" spans="1:19" s="2" customFormat="1" ht="60" x14ac:dyDescent="0.25">
      <c r="A11" s="13"/>
      <c r="B11" s="10">
        <v>5</v>
      </c>
      <c r="C11" s="24" t="s">
        <v>41</v>
      </c>
      <c r="D11" s="11" t="s">
        <v>9</v>
      </c>
      <c r="E11" s="11">
        <v>1</v>
      </c>
      <c r="F11" s="12">
        <v>16530</v>
      </c>
      <c r="G11" s="12">
        <f t="shared" si="4"/>
        <v>17687.100000000002</v>
      </c>
      <c r="H11" s="12">
        <f t="shared" si="1"/>
        <v>17687.100000000002</v>
      </c>
      <c r="I11" s="26">
        <v>16675</v>
      </c>
      <c r="J11" s="26">
        <f t="shared" si="5"/>
        <v>17842.25</v>
      </c>
      <c r="K11" s="12">
        <f t="shared" si="2"/>
        <v>17842.25</v>
      </c>
      <c r="L11" s="12">
        <f t="shared" si="0"/>
        <v>17764.675000000003</v>
      </c>
      <c r="M11" s="12">
        <f t="shared" si="3"/>
        <v>17764.675000000003</v>
      </c>
      <c r="N11" s="3" t="s">
        <v>19</v>
      </c>
      <c r="O11" s="20" t="s">
        <v>20</v>
      </c>
      <c r="P11" s="16" t="s">
        <v>21</v>
      </c>
      <c r="Q11" s="5"/>
      <c r="R11" s="5"/>
      <c r="S11" s="5"/>
    </row>
    <row r="12" spans="1:19" s="2" customFormat="1" ht="60" x14ac:dyDescent="0.25">
      <c r="A12" s="13"/>
      <c r="B12" s="10">
        <v>6</v>
      </c>
      <c r="C12" s="24" t="s">
        <v>34</v>
      </c>
      <c r="D12" s="11" t="s">
        <v>9</v>
      </c>
      <c r="E12" s="11">
        <v>1</v>
      </c>
      <c r="F12" s="12">
        <v>18125</v>
      </c>
      <c r="G12" s="12">
        <f t="shared" si="4"/>
        <v>19393.75</v>
      </c>
      <c r="H12" s="12">
        <f t="shared" si="1"/>
        <v>19393.75</v>
      </c>
      <c r="I12" s="26">
        <v>18270</v>
      </c>
      <c r="J12" s="26">
        <f t="shared" si="5"/>
        <v>19548.900000000001</v>
      </c>
      <c r="K12" s="12">
        <f t="shared" si="2"/>
        <v>19548.900000000001</v>
      </c>
      <c r="L12" s="12">
        <f t="shared" si="0"/>
        <v>19471.325000000001</v>
      </c>
      <c r="M12" s="12">
        <f t="shared" si="3"/>
        <v>19471.325000000001</v>
      </c>
      <c r="N12" s="3" t="s">
        <v>19</v>
      </c>
      <c r="O12" s="20" t="s">
        <v>20</v>
      </c>
      <c r="P12" s="16" t="s">
        <v>46</v>
      </c>
      <c r="Q12" s="5"/>
      <c r="R12" s="5"/>
      <c r="S12" s="5"/>
    </row>
    <row r="13" spans="1:19" s="2" customFormat="1" ht="90" customHeight="1" x14ac:dyDescent="0.25">
      <c r="A13" s="13"/>
      <c r="B13" s="10">
        <v>7</v>
      </c>
      <c r="C13" s="24" t="s">
        <v>7</v>
      </c>
      <c r="D13" s="11" t="s">
        <v>9</v>
      </c>
      <c r="E13" s="11">
        <v>2</v>
      </c>
      <c r="F13" s="12">
        <v>12180</v>
      </c>
      <c r="G13" s="12">
        <f>F13*1.2</f>
        <v>14616</v>
      </c>
      <c r="H13" s="12">
        <f t="shared" si="1"/>
        <v>29232</v>
      </c>
      <c r="I13" s="26">
        <v>12325</v>
      </c>
      <c r="J13" s="26">
        <f>I13*1.2</f>
        <v>14790</v>
      </c>
      <c r="K13" s="12">
        <f t="shared" si="2"/>
        <v>29580</v>
      </c>
      <c r="L13" s="12">
        <f t="shared" si="0"/>
        <v>14703</v>
      </c>
      <c r="M13" s="12">
        <f t="shared" si="3"/>
        <v>29406</v>
      </c>
      <c r="N13" s="3" t="s">
        <v>19</v>
      </c>
      <c r="O13" s="20" t="s">
        <v>23</v>
      </c>
      <c r="P13" s="16" t="s">
        <v>45</v>
      </c>
      <c r="Q13" s="5"/>
      <c r="R13" s="5"/>
      <c r="S13" s="5"/>
    </row>
    <row r="14" spans="1:19" s="2" customFormat="1" ht="60" x14ac:dyDescent="0.25">
      <c r="A14" s="13"/>
      <c r="B14" s="10">
        <v>8</v>
      </c>
      <c r="C14" s="24" t="s">
        <v>40</v>
      </c>
      <c r="D14" s="11" t="s">
        <v>9</v>
      </c>
      <c r="E14" s="11">
        <v>2</v>
      </c>
      <c r="F14" s="12">
        <v>11165</v>
      </c>
      <c r="G14" s="12">
        <f t="shared" si="4"/>
        <v>11946.550000000001</v>
      </c>
      <c r="H14" s="12">
        <f t="shared" si="1"/>
        <v>23893.100000000002</v>
      </c>
      <c r="I14" s="26">
        <v>11310</v>
      </c>
      <c r="J14" s="26">
        <f t="shared" si="5"/>
        <v>12101.7</v>
      </c>
      <c r="K14" s="12">
        <f t="shared" si="2"/>
        <v>24203.4</v>
      </c>
      <c r="L14" s="12">
        <f t="shared" si="0"/>
        <v>12024.125</v>
      </c>
      <c r="M14" s="12">
        <f t="shared" si="3"/>
        <v>24048.25</v>
      </c>
      <c r="N14" s="3" t="s">
        <v>19</v>
      </c>
      <c r="O14" s="20" t="s">
        <v>20</v>
      </c>
      <c r="P14" s="16" t="s">
        <v>21</v>
      </c>
      <c r="Q14" s="5"/>
      <c r="R14" s="5"/>
      <c r="S14" s="5"/>
    </row>
    <row r="15" spans="1:19" s="2" customFormat="1" ht="97.5" customHeight="1" x14ac:dyDescent="0.25">
      <c r="A15" s="13"/>
      <c r="B15" s="10">
        <v>9</v>
      </c>
      <c r="C15" s="24" t="s">
        <v>33</v>
      </c>
      <c r="D15" s="11" t="s">
        <v>9</v>
      </c>
      <c r="E15" s="11">
        <v>1</v>
      </c>
      <c r="F15" s="12">
        <v>15660</v>
      </c>
      <c r="G15" s="12">
        <f>F15*1.2</f>
        <v>18792</v>
      </c>
      <c r="H15" s="12">
        <f t="shared" si="1"/>
        <v>18792</v>
      </c>
      <c r="I15" s="26">
        <v>15718</v>
      </c>
      <c r="J15" s="26">
        <f>I15*1.2</f>
        <v>18861.599999999999</v>
      </c>
      <c r="K15" s="12">
        <f t="shared" si="2"/>
        <v>18861.599999999999</v>
      </c>
      <c r="L15" s="12">
        <f t="shared" si="0"/>
        <v>18826.8</v>
      </c>
      <c r="M15" s="12">
        <f t="shared" si="3"/>
        <v>18826.8</v>
      </c>
      <c r="N15" s="3" t="s">
        <v>19</v>
      </c>
      <c r="O15" s="20" t="s">
        <v>23</v>
      </c>
      <c r="P15" s="16" t="s">
        <v>45</v>
      </c>
      <c r="Q15" s="5"/>
      <c r="R15" s="5"/>
      <c r="S15" s="5"/>
    </row>
    <row r="16" spans="1:19" s="2" customFormat="1" ht="60" x14ac:dyDescent="0.25">
      <c r="A16" s="13"/>
      <c r="B16" s="10">
        <v>10</v>
      </c>
      <c r="C16" s="24" t="s">
        <v>42</v>
      </c>
      <c r="D16" s="11" t="s">
        <v>9</v>
      </c>
      <c r="E16" s="11">
        <v>2</v>
      </c>
      <c r="F16" s="12">
        <v>16820</v>
      </c>
      <c r="G16" s="12">
        <f t="shared" si="4"/>
        <v>17997.400000000001</v>
      </c>
      <c r="H16" s="12">
        <f t="shared" si="1"/>
        <v>35994.800000000003</v>
      </c>
      <c r="I16" s="26">
        <v>16907</v>
      </c>
      <c r="J16" s="26">
        <f t="shared" si="5"/>
        <v>18090.490000000002</v>
      </c>
      <c r="K16" s="12">
        <f t="shared" si="2"/>
        <v>36180.980000000003</v>
      </c>
      <c r="L16" s="12">
        <f t="shared" si="0"/>
        <v>18043.945</v>
      </c>
      <c r="M16" s="12">
        <f t="shared" si="3"/>
        <v>36087.89</v>
      </c>
      <c r="N16" s="3" t="s">
        <v>19</v>
      </c>
      <c r="O16" s="20" t="s">
        <v>20</v>
      </c>
      <c r="P16" s="16" t="s">
        <v>21</v>
      </c>
      <c r="Q16" s="5"/>
      <c r="R16" s="5"/>
      <c r="S16" s="5"/>
    </row>
    <row r="17" spans="1:19" s="2" customFormat="1" ht="60" x14ac:dyDescent="0.25">
      <c r="A17" s="13"/>
      <c r="B17" s="10">
        <v>11</v>
      </c>
      <c r="C17" s="24" t="s">
        <v>35</v>
      </c>
      <c r="D17" s="11" t="s">
        <v>9</v>
      </c>
      <c r="E17" s="11">
        <v>1</v>
      </c>
      <c r="F17" s="12">
        <v>14210</v>
      </c>
      <c r="G17" s="12">
        <f t="shared" si="4"/>
        <v>15204.7</v>
      </c>
      <c r="H17" s="12">
        <f t="shared" si="1"/>
        <v>15204.7</v>
      </c>
      <c r="I17" s="26">
        <v>14268</v>
      </c>
      <c r="J17" s="26">
        <f t="shared" si="5"/>
        <v>15266.76</v>
      </c>
      <c r="K17" s="12">
        <f t="shared" si="2"/>
        <v>15266.76</v>
      </c>
      <c r="L17" s="12">
        <f t="shared" si="0"/>
        <v>15235.73</v>
      </c>
      <c r="M17" s="12">
        <f t="shared" si="3"/>
        <v>15235.73</v>
      </c>
      <c r="N17" s="3" t="s">
        <v>19</v>
      </c>
      <c r="O17" s="20" t="s">
        <v>20</v>
      </c>
      <c r="P17" s="16" t="s">
        <v>47</v>
      </c>
      <c r="Q17" s="5"/>
      <c r="R17" s="5"/>
      <c r="S17" s="5"/>
    </row>
    <row r="18" spans="1:19" s="2" customFormat="1" ht="124.5" customHeight="1" x14ac:dyDescent="0.25">
      <c r="A18" s="13"/>
      <c r="B18" s="10">
        <v>12</v>
      </c>
      <c r="C18" s="24" t="s">
        <v>4</v>
      </c>
      <c r="D18" s="11" t="s">
        <v>10</v>
      </c>
      <c r="E18" s="11">
        <v>1</v>
      </c>
      <c r="F18" s="12">
        <v>43500</v>
      </c>
      <c r="G18" s="12">
        <f t="shared" si="4"/>
        <v>46545</v>
      </c>
      <c r="H18" s="12">
        <f t="shared" si="1"/>
        <v>46545</v>
      </c>
      <c r="I18" s="26">
        <v>43645</v>
      </c>
      <c r="J18" s="26">
        <f t="shared" si="5"/>
        <v>46700.15</v>
      </c>
      <c r="K18" s="12">
        <f t="shared" si="2"/>
        <v>46700.15</v>
      </c>
      <c r="L18" s="12">
        <f t="shared" si="0"/>
        <v>46622.574999999997</v>
      </c>
      <c r="M18" s="12">
        <f t="shared" si="3"/>
        <v>46622.574999999997</v>
      </c>
      <c r="N18" s="3" t="s">
        <v>19</v>
      </c>
      <c r="O18" s="20" t="s">
        <v>25</v>
      </c>
      <c r="P18" s="16" t="s">
        <v>22</v>
      </c>
      <c r="Q18" s="5"/>
      <c r="R18" s="5"/>
      <c r="S18" s="5"/>
    </row>
    <row r="19" spans="1:19" s="2" customFormat="1" ht="83.25" customHeight="1" x14ac:dyDescent="0.25">
      <c r="A19" s="13"/>
      <c r="B19" s="10">
        <v>13</v>
      </c>
      <c r="C19" s="24" t="s">
        <v>5</v>
      </c>
      <c r="D19" s="11" t="s">
        <v>11</v>
      </c>
      <c r="E19" s="11">
        <v>25</v>
      </c>
      <c r="F19" s="12">
        <v>1595</v>
      </c>
      <c r="G19" s="12">
        <f t="shared" si="4"/>
        <v>1706.65</v>
      </c>
      <c r="H19" s="12">
        <f t="shared" si="1"/>
        <v>42666.25</v>
      </c>
      <c r="I19" s="26">
        <v>1653</v>
      </c>
      <c r="J19" s="26">
        <f t="shared" si="5"/>
        <v>1768.71</v>
      </c>
      <c r="K19" s="12">
        <f t="shared" si="2"/>
        <v>44217.75</v>
      </c>
      <c r="L19" s="12">
        <f t="shared" si="0"/>
        <v>1737.68</v>
      </c>
      <c r="M19" s="12">
        <f t="shared" si="3"/>
        <v>43442</v>
      </c>
      <c r="N19" s="3" t="s">
        <v>19</v>
      </c>
      <c r="O19" s="20" t="s">
        <v>26</v>
      </c>
      <c r="P19" s="16" t="s">
        <v>27</v>
      </c>
      <c r="Q19" s="5"/>
      <c r="R19" s="5"/>
      <c r="S19" s="5"/>
    </row>
    <row r="20" spans="1:19" s="2" customFormat="1" ht="93.75" customHeight="1" x14ac:dyDescent="0.25">
      <c r="A20" s="13"/>
      <c r="B20" s="10">
        <v>14</v>
      </c>
      <c r="C20" s="24" t="s">
        <v>43</v>
      </c>
      <c r="D20" s="11" t="s">
        <v>9</v>
      </c>
      <c r="E20" s="11">
        <v>20</v>
      </c>
      <c r="F20" s="12">
        <v>5655</v>
      </c>
      <c r="G20" s="12">
        <f t="shared" si="4"/>
        <v>6050.85</v>
      </c>
      <c r="H20" s="12">
        <f t="shared" si="1"/>
        <v>121017</v>
      </c>
      <c r="I20" s="26">
        <v>5800</v>
      </c>
      <c r="J20" s="26">
        <f t="shared" si="5"/>
        <v>6206</v>
      </c>
      <c r="K20" s="12">
        <f t="shared" si="2"/>
        <v>124120</v>
      </c>
      <c r="L20" s="12">
        <f t="shared" si="0"/>
        <v>6128.4250000000002</v>
      </c>
      <c r="M20" s="12">
        <f t="shared" si="3"/>
        <v>122568.5</v>
      </c>
      <c r="N20" s="3" t="s">
        <v>19</v>
      </c>
      <c r="O20" s="20" t="s">
        <v>51</v>
      </c>
      <c r="P20" s="16" t="s">
        <v>48</v>
      </c>
      <c r="Q20" s="5"/>
      <c r="R20" s="5"/>
      <c r="S20" s="5"/>
    </row>
    <row r="21" spans="1:19" s="2" customFormat="1" ht="80.25" customHeight="1" x14ac:dyDescent="0.25">
      <c r="A21" s="17"/>
      <c r="B21" s="10">
        <v>15</v>
      </c>
      <c r="C21" s="24" t="s">
        <v>44</v>
      </c>
      <c r="D21" s="11" t="s">
        <v>9</v>
      </c>
      <c r="E21" s="11">
        <v>2</v>
      </c>
      <c r="F21" s="12">
        <v>5220</v>
      </c>
      <c r="G21" s="12">
        <f t="shared" si="4"/>
        <v>5585.4000000000005</v>
      </c>
      <c r="H21" s="12">
        <f t="shared" si="1"/>
        <v>11170.800000000001</v>
      </c>
      <c r="I21" s="26">
        <v>5365</v>
      </c>
      <c r="J21" s="26">
        <f t="shared" si="5"/>
        <v>5740.55</v>
      </c>
      <c r="K21" s="12">
        <f t="shared" si="2"/>
        <v>11481.1</v>
      </c>
      <c r="L21" s="12">
        <f t="shared" si="0"/>
        <v>5662.9750000000004</v>
      </c>
      <c r="M21" s="12">
        <f t="shared" si="3"/>
        <v>11325.95</v>
      </c>
      <c r="N21" s="3" t="s">
        <v>19</v>
      </c>
      <c r="O21" s="20" t="s">
        <v>51</v>
      </c>
      <c r="P21" s="16" t="s">
        <v>24</v>
      </c>
      <c r="Q21" s="5"/>
      <c r="R21" s="5"/>
      <c r="S21" s="5"/>
    </row>
    <row r="22" spans="1:19" s="2" customFormat="1" ht="156.75" customHeight="1" x14ac:dyDescent="0.25">
      <c r="A22" s="13"/>
      <c r="B22" s="10">
        <v>16</v>
      </c>
      <c r="C22" s="24" t="s">
        <v>38</v>
      </c>
      <c r="D22" s="25" t="s">
        <v>8</v>
      </c>
      <c r="E22" s="25">
        <v>1</v>
      </c>
      <c r="F22" s="12">
        <v>12760</v>
      </c>
      <c r="G22" s="12">
        <f t="shared" si="4"/>
        <v>13653.2</v>
      </c>
      <c r="H22" s="12">
        <f t="shared" si="1"/>
        <v>13653.2</v>
      </c>
      <c r="I22" s="26">
        <v>12818</v>
      </c>
      <c r="J22" s="26">
        <f t="shared" si="5"/>
        <v>13715.26</v>
      </c>
      <c r="K22" s="12">
        <f t="shared" si="2"/>
        <v>13715.26</v>
      </c>
      <c r="L22" s="12">
        <f t="shared" si="0"/>
        <v>13684.23</v>
      </c>
      <c r="M22" s="12">
        <f t="shared" si="3"/>
        <v>13684.23</v>
      </c>
      <c r="N22" s="3" t="s">
        <v>19</v>
      </c>
      <c r="O22" s="20" t="s">
        <v>28</v>
      </c>
      <c r="P22" s="16" t="s">
        <v>32</v>
      </c>
      <c r="Q22" s="5"/>
      <c r="R22" s="5"/>
      <c r="S22" s="5"/>
    </row>
    <row r="23" spans="1:19" s="2" customFormat="1" ht="164.25" customHeight="1" x14ac:dyDescent="0.25">
      <c r="A23" s="13"/>
      <c r="B23" s="10">
        <v>17</v>
      </c>
      <c r="C23" s="24" t="s">
        <v>39</v>
      </c>
      <c r="D23" s="25" t="s">
        <v>8</v>
      </c>
      <c r="E23" s="25">
        <v>1</v>
      </c>
      <c r="F23" s="12">
        <v>6960</v>
      </c>
      <c r="G23" s="12">
        <f t="shared" si="4"/>
        <v>7447.2000000000007</v>
      </c>
      <c r="H23" s="12">
        <f t="shared" si="1"/>
        <v>7447.2000000000007</v>
      </c>
      <c r="I23" s="26">
        <v>7047</v>
      </c>
      <c r="J23" s="26">
        <f t="shared" si="5"/>
        <v>7540.2900000000009</v>
      </c>
      <c r="K23" s="12">
        <f t="shared" si="2"/>
        <v>7540.2900000000009</v>
      </c>
      <c r="L23" s="12">
        <f t="shared" si="0"/>
        <v>7493.7450000000008</v>
      </c>
      <c r="M23" s="12">
        <f t="shared" si="3"/>
        <v>7493.7450000000008</v>
      </c>
      <c r="N23" s="3" t="s">
        <v>19</v>
      </c>
      <c r="O23" s="20" t="s">
        <v>28</v>
      </c>
      <c r="P23" s="16" t="s">
        <v>32</v>
      </c>
      <c r="Q23" s="5"/>
      <c r="R23" s="5"/>
      <c r="S23" s="5"/>
    </row>
    <row r="24" spans="1:19" s="2" customFormat="1" ht="33" customHeight="1" x14ac:dyDescent="0.25">
      <c r="A24" s="13"/>
      <c r="B24" s="13"/>
      <c r="C24" s="22" t="s">
        <v>31</v>
      </c>
      <c r="D24" s="21"/>
      <c r="E24" s="21"/>
      <c r="F24" s="21"/>
      <c r="G24" s="21"/>
      <c r="H24" s="18">
        <f>SUM(H7:H23)</f>
        <v>588972.6</v>
      </c>
      <c r="I24" s="21"/>
      <c r="J24" s="21"/>
      <c r="K24" s="18">
        <f>SUM(K7:K23)</f>
        <v>596746.34</v>
      </c>
      <c r="L24" s="22"/>
      <c r="M24" s="18">
        <f>SUM(M7:M23)</f>
        <v>592859.46999999986</v>
      </c>
      <c r="N24" s="21"/>
      <c r="O24" s="21"/>
      <c r="P24" s="21"/>
      <c r="Q24" s="5"/>
      <c r="R24" s="5"/>
      <c r="S24" s="5"/>
    </row>
    <row r="25" spans="1:19" s="2" customFormat="1" ht="39" customHeight="1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5"/>
      <c r="R25" s="5"/>
      <c r="S25" s="5"/>
    </row>
    <row r="28" spans="1:19" ht="66" customHeight="1" x14ac:dyDescent="0.25">
      <c r="C28" s="38"/>
      <c r="D28" s="38"/>
      <c r="E28" s="28"/>
      <c r="F28" s="29"/>
      <c r="G28" s="28"/>
      <c r="H28" s="28"/>
      <c r="I28" s="28"/>
      <c r="J28" s="30"/>
      <c r="K28" s="30"/>
      <c r="L28" s="2"/>
      <c r="M28" s="23"/>
    </row>
    <row r="29" spans="1:19" ht="65.25" customHeight="1" x14ac:dyDescent="0.25">
      <c r="C29" s="31"/>
      <c r="D29" s="31"/>
      <c r="E29" s="28"/>
      <c r="F29" s="29"/>
      <c r="G29" s="28"/>
      <c r="H29" s="28"/>
      <c r="I29" s="28"/>
      <c r="J29" s="30"/>
      <c r="K29" s="30"/>
      <c r="L29" s="2"/>
      <c r="M29" s="23"/>
    </row>
    <row r="30" spans="1:19" ht="65.25" customHeight="1" x14ac:dyDescent="0.25">
      <c r="C30" s="32"/>
      <c r="D30" s="32"/>
      <c r="E30" s="28"/>
      <c r="F30" s="29"/>
      <c r="G30" s="28"/>
      <c r="H30" s="28"/>
      <c r="I30" s="28"/>
      <c r="J30" s="30"/>
      <c r="K30" s="30"/>
      <c r="L30" s="2"/>
      <c r="M30" s="23"/>
    </row>
    <row r="31" spans="1:19" ht="36" customHeight="1" x14ac:dyDescent="0.25">
      <c r="C31" s="32"/>
      <c r="D31" s="32"/>
      <c r="E31" s="28"/>
      <c r="F31" s="29"/>
      <c r="G31" s="28"/>
      <c r="H31" s="28"/>
      <c r="I31" s="28"/>
      <c r="J31" s="30"/>
      <c r="K31" s="30"/>
      <c r="L31" s="2"/>
    </row>
    <row r="32" spans="1:19" ht="32.25" customHeight="1" x14ac:dyDescent="0.25">
      <c r="C32" s="32"/>
      <c r="D32" s="32"/>
      <c r="E32" s="28"/>
      <c r="F32" s="29"/>
      <c r="G32" s="28"/>
      <c r="H32" s="28"/>
      <c r="I32" s="28"/>
      <c r="J32" s="30"/>
      <c r="K32" s="30"/>
      <c r="L32" s="2"/>
    </row>
    <row r="33" spans="3:12" ht="29.25" customHeight="1" x14ac:dyDescent="0.25">
      <c r="C33" s="32"/>
      <c r="D33" s="32"/>
      <c r="E33" s="28"/>
      <c r="F33" s="29"/>
      <c r="G33" s="28"/>
      <c r="H33" s="28"/>
      <c r="I33" s="28"/>
      <c r="J33" s="30"/>
      <c r="K33" s="30"/>
      <c r="L33" s="2"/>
    </row>
    <row r="34" spans="3:12" ht="36" customHeight="1" x14ac:dyDescent="0.25">
      <c r="C34" s="32"/>
      <c r="D34" s="32"/>
      <c r="E34" s="28"/>
      <c r="F34" s="29"/>
      <c r="G34" s="28"/>
      <c r="H34" s="28"/>
      <c r="I34" s="28"/>
      <c r="J34" s="30"/>
      <c r="K34" s="30"/>
      <c r="L34" s="2"/>
    </row>
    <row r="35" spans="3:12" ht="25.5" customHeight="1" x14ac:dyDescent="0.25">
      <c r="C35" s="32"/>
      <c r="D35" s="32"/>
      <c r="E35" s="28"/>
      <c r="F35" s="29"/>
      <c r="G35" s="28"/>
      <c r="H35" s="28"/>
      <c r="I35" s="28"/>
      <c r="J35" s="30"/>
      <c r="K35" s="30"/>
      <c r="L35" s="2"/>
    </row>
    <row r="36" spans="3:12" ht="15.75" x14ac:dyDescent="0.25">
      <c r="C36" s="32"/>
      <c r="D36" s="32"/>
      <c r="E36" s="28"/>
      <c r="F36" s="29"/>
      <c r="G36" s="28"/>
      <c r="H36" s="28"/>
      <c r="I36" s="28"/>
      <c r="J36" s="30"/>
      <c r="K36" s="30"/>
      <c r="L36" s="2"/>
    </row>
    <row r="37" spans="3:12" ht="53.25" customHeight="1" x14ac:dyDescent="0.25">
      <c r="C37" s="32"/>
      <c r="D37" s="32"/>
      <c r="E37" s="28"/>
      <c r="F37" s="29"/>
      <c r="G37" s="28"/>
      <c r="H37" s="28"/>
      <c r="I37" s="28"/>
      <c r="J37" s="30"/>
      <c r="K37" s="30"/>
      <c r="L37" s="2"/>
    </row>
  </sheetData>
  <mergeCells count="23">
    <mergeCell ref="C31:D31"/>
    <mergeCell ref="C32:D32"/>
    <mergeCell ref="C33:D33"/>
    <mergeCell ref="C37:D37"/>
    <mergeCell ref="C34:D34"/>
    <mergeCell ref="C35:D35"/>
    <mergeCell ref="C36:D36"/>
    <mergeCell ref="C29:D29"/>
    <mergeCell ref="C30:D30"/>
    <mergeCell ref="D3:G3"/>
    <mergeCell ref="B2:P2"/>
    <mergeCell ref="B6:P6"/>
    <mergeCell ref="C28:D28"/>
    <mergeCell ref="J28:K28"/>
    <mergeCell ref="J29:K29"/>
    <mergeCell ref="J30:K30"/>
    <mergeCell ref="J32:K32"/>
    <mergeCell ref="J31:K31"/>
    <mergeCell ref="J37:K37"/>
    <mergeCell ref="J36:K36"/>
    <mergeCell ref="J35:K35"/>
    <mergeCell ref="J34:K34"/>
    <mergeCell ref="J33:K33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BC</vt:lpstr>
      <vt:lpstr>BC!Область_друку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2022-02-03T12:35:18Z</dcterms:modified>
</cp:coreProperties>
</file>