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956" activeTab="0"/>
  </bookViews>
  <sheets>
    <sheet name="Тендер 2021 (2)" sheetId="1" r:id="rId1"/>
    <sheet name="Тендер 2021" sheetId="2" r:id="rId2"/>
  </sheets>
  <definedNames>
    <definedName name="_xlnm.Print_Area" localSheetId="1">'Тендер 2021'!$B$1:$X$18</definedName>
    <definedName name="_xlnm.Print_Area" localSheetId="0">'Тендер 2021 (2)'!$B$1:$X$20</definedName>
  </definedNames>
  <calcPr fullCalcOnLoad="1"/>
</workbook>
</file>

<file path=xl/sharedStrings.xml><?xml version="1.0" encoding="utf-8"?>
<sst xmlns="http://schemas.openxmlformats.org/spreadsheetml/2006/main" count="109" uniqueCount="62">
  <si>
    <t>Відділ біохімічних досліджень</t>
  </si>
  <si>
    <t>Відділ загально-клінічних досліджень</t>
  </si>
  <si>
    <t>Відділ імунологічних та мікробіологічних досліджень</t>
  </si>
  <si>
    <t>Відділ молекулярної діагностики</t>
  </si>
  <si>
    <t>Відділ експрес-діагностики</t>
  </si>
  <si>
    <t>Відділ лабораторного обстеження та контролю якості донорської крові</t>
  </si>
  <si>
    <t>Бактеріологічна лабораторія</t>
  </si>
  <si>
    <t>Старший лаборант УРЦ</t>
  </si>
  <si>
    <t>Ціна за 1 одиницю без ПДВ</t>
  </si>
  <si>
    <t>ПДВ за 1 одиницю</t>
  </si>
  <si>
    <t xml:space="preserve"> №з/п</t>
  </si>
  <si>
    <t>Назва реактиву, або еквівалент</t>
  </si>
  <si>
    <t>Од.вим.</t>
  </si>
  <si>
    <t>Загальна сума</t>
  </si>
  <si>
    <t>Загальна кількість</t>
  </si>
  <si>
    <t>Відомості про державну реєстрацію/технічний регламент</t>
  </si>
  <si>
    <t xml:space="preserve">Цінова пропозиція фірми №1, з ПДВ </t>
  </si>
  <si>
    <t xml:space="preserve">Цінова пропозиція фірми №2,  з ПДВ </t>
  </si>
  <si>
    <t xml:space="preserve">Ціна середня, з ПДВ </t>
  </si>
  <si>
    <t>Загальна вартість:</t>
  </si>
  <si>
    <t>Реагенти до Система детекції продуктів ПЛР в реальному часі  CFX 96:</t>
  </si>
  <si>
    <t>Набір реагентів AmpliSens® HCV-FRT PCR kit Модель: варіант FRT або аналог</t>
  </si>
  <si>
    <t>Набір реагентів AmpliSens® HBV-FRT PCR kit Модель: варiант FRT або аналог</t>
  </si>
  <si>
    <t>Набір реагентів AmpliSens® HGV-FRT PCR kit  Модель:  варiант FRT-50 F або аналог</t>
  </si>
  <si>
    <t>Набір реагентів AmpliSens® EBV / CMV / HHV6-screen-FRT PCR kit  Модель: варiант FRT-100 F або аналог</t>
  </si>
  <si>
    <t>Набір реагентів  DNA-sorb-B  nucleic acid extraction kit, Модель: варiант 100 або аналог</t>
  </si>
  <si>
    <t>Набір реагентів RIBO-sorb nucleic acid extraction kitМодель: варіант 100 або аналог</t>
  </si>
  <si>
    <t>шт</t>
  </si>
  <si>
    <t>Сертифікат відповідності № UA.MD.294-20 від 07.02.2020</t>
  </si>
  <si>
    <t>Декларація про відповідність №2 від 13.03.2020</t>
  </si>
  <si>
    <t>НАЦІОНАЛЬНИЙ КЛАСИФІКАТОР УКРАЇНИ Класифікатор медичних виробів НК 024:2019</t>
  </si>
  <si>
    <t>ВІЛ-1/Вірус гепатиту C/Вірус гепатиту В нуклеїнова кислота IVD, набір, 48216 аналіз нуклеїнових кислот</t>
  </si>
  <si>
    <t>Набір для виявлення нуклеїнових 30742 кислот вірусу гепатиту С</t>
  </si>
  <si>
    <t>Вірус Epstein-Barr (EBV) нуклеїнова кислота IVD, набір, аналіз 49653 нуклеїнових кислот;  Cytomegalovirus (CMV) нуклеїнова 49711 кислота IVD, реагент; Вірус людського герпесу 6 (HHV6) нуклеїнова кислота IVD, набір, аналіз 49743 нуклеїнових кислот</t>
  </si>
  <si>
    <t>Екстракція/ізоляція нуклеїнових 52521 кислот, набір І\/0</t>
  </si>
  <si>
    <t>Код ДК 021:2015 – 33696500-0 - Лабораторні реактиви</t>
  </si>
  <si>
    <t xml:space="preserve">НАЦІОНАЛЬНИЙ КЛАСИФІКАТОР УКРАЇНИ
Єдиний закупівельний словник          ДК 021:2015  </t>
  </si>
  <si>
    <t>Набір реагенів для виявлення 30761 нуклеїнових кислот вірусу гепатиту G</t>
  </si>
  <si>
    <t>Медичний директор  НДСЛ "ОХМАТДИТ" МОЗ України</t>
  </si>
  <si>
    <t>С.С.Чернишук</t>
  </si>
  <si>
    <t>Заступник генерального директора з медичної частини НДСЛ "ОХМАТДИТ" МОЗ України</t>
  </si>
  <si>
    <t>Т.П. Іванова</t>
  </si>
  <si>
    <t xml:space="preserve">Завідувач спеціалізованим медико-генетичним центорм </t>
  </si>
  <si>
    <t>В.О. Галаган</t>
  </si>
  <si>
    <t>Завідувач дитячим патологоанатомічним відділенням</t>
  </si>
  <si>
    <t>В.М. Жежера</t>
  </si>
  <si>
    <t>Завідувач Українського Референс-центру з клінічної лабораторної діагностики та метрології</t>
  </si>
  <si>
    <t>В.Г.Яновська</t>
  </si>
  <si>
    <t>Завідувач лабораторії медико-генетичного центру</t>
  </si>
  <si>
    <t>Н.В. Ольхович</t>
  </si>
  <si>
    <t xml:space="preserve">Завідувач бактеріологічної лабораторії </t>
  </si>
  <si>
    <t>О.М. Головня</t>
  </si>
  <si>
    <t xml:space="preserve">Завідувач  лабораторії поліклініки </t>
  </si>
  <si>
    <t>Г.Б. Кандрьонкіна</t>
  </si>
  <si>
    <t xml:space="preserve">Економіст </t>
  </si>
  <si>
    <t>С.В. Розборська</t>
  </si>
  <si>
    <t>Завідувач відділу молекулярної діагностики</t>
  </si>
  <si>
    <t>Н.В.Барашивець</t>
  </si>
  <si>
    <t>Тест система Allplex™ Respiratory Panels, CE-IVD (компанія Seegene, Республіка Корея) або аналог</t>
  </si>
  <si>
    <t>Медико-технічне завдання на реагенти для Українського Референс-центру з клінічної лабораторної діагностики та метрології в 2022 році</t>
  </si>
  <si>
    <t>Набір реагентів  Мagno-sorb  nucleic acid extraction kit, Модель: варiант 100-200 або аналог</t>
  </si>
  <si>
    <t>Лот 4 - Реагенти до Система детекції продуктів ПЛР в реальному часі  CFX 96: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</si>
</sst>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#,##0.00\ &quot;грн.&quot;"/>
    <numFmt numFmtId="207" formatCode="#,##0.00_р_.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0000000000"/>
    <numFmt numFmtId="213" formatCode="_-* #,##0.00_₴_-;\-* #,##0.00_₴_-;_-* \-??_₴_-;_-@_-"/>
    <numFmt numFmtId="214" formatCode="#,##0.0&quot;р.&quot;"/>
    <numFmt numFmtId="215" formatCode="mmm/yyyy"/>
    <numFmt numFmtId="216" formatCode="0.000"/>
    <numFmt numFmtId="217" formatCode="0.0000"/>
    <numFmt numFmtId="218" formatCode="#,###.00"/>
    <numFmt numFmtId="219" formatCode="#,###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49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20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theme="1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5" fillId="2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4" fillId="3" borderId="0" applyNumberFormat="0" applyBorder="0" applyAlignment="0" applyProtection="0"/>
    <xf numFmtId="0" fontId="0" fillId="23" borderId="8" applyNumberFormat="0" applyFont="0" applyAlignment="0" applyProtection="0"/>
    <xf numFmtId="0" fontId="4" fillId="22" borderId="9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49" fontId="21" fillId="0" borderId="0" xfId="0" applyNumberFormat="1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top" wrapText="1"/>
    </xf>
    <xf numFmtId="0" fontId="42" fillId="0" borderId="0" xfId="0" applyFont="1" applyAlignment="1">
      <alignment/>
    </xf>
    <xf numFmtId="0" fontId="20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2" fontId="44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2" fontId="30" fillId="24" borderId="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31" fillId="0" borderId="0" xfId="0" applyFont="1" applyFill="1" applyAlignment="1">
      <alignment vertical="center"/>
    </xf>
    <xf numFmtId="2" fontId="19" fillId="24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left" vertical="center" wrapText="1"/>
    </xf>
    <xf numFmtId="0" fontId="32" fillId="0" borderId="10" xfId="55" applyFont="1" applyFill="1" applyBorder="1" applyAlignment="1">
      <alignment horizontal="center" vertical="center" wrapText="1"/>
      <protection/>
    </xf>
    <xf numFmtId="1" fontId="32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45" fillId="24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2" fontId="32" fillId="0" borderId="10" xfId="0" applyNumberFormat="1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30" fillId="24" borderId="0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30" fillId="24" borderId="0" xfId="0" applyFont="1" applyFill="1" applyAlignment="1">
      <alignment vertical="center" wrapText="1"/>
    </xf>
    <xf numFmtId="0" fontId="19" fillId="0" borderId="0" xfId="43" applyFont="1" applyAlignment="1">
      <alignment vertical="center"/>
      <protection/>
    </xf>
    <xf numFmtId="0" fontId="19" fillId="0" borderId="0" xfId="43" applyFont="1" applyAlignment="1">
      <alignment horizontal="left" vertical="center"/>
      <protection/>
    </xf>
    <xf numFmtId="0" fontId="30" fillId="0" borderId="0" xfId="0" applyFont="1" applyAlignment="1">
      <alignment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horizontal="left" vertical="center" wrapText="1"/>
    </xf>
    <xf numFmtId="0" fontId="30" fillId="24" borderId="0" xfId="0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/>
    </xf>
    <xf numFmtId="0" fontId="20" fillId="0" borderId="10" xfId="0" applyFont="1" applyBorder="1" applyAlignment="1">
      <alignment/>
    </xf>
    <xf numFmtId="49" fontId="23" fillId="0" borderId="10" xfId="0" applyNumberFormat="1" applyFont="1" applyFill="1" applyBorder="1" applyAlignment="1">
      <alignment horizontal="center" vertical="center"/>
    </xf>
    <xf numFmtId="49" fontId="19" fillId="0" borderId="0" xfId="43" applyNumberFormat="1" applyFont="1" applyAlignment="1">
      <alignment horizontal="left" vertical="center" wrapText="1"/>
      <protection/>
    </xf>
    <xf numFmtId="2" fontId="30" fillId="0" borderId="0" xfId="0" applyNumberFormat="1" applyFont="1" applyFill="1" applyBorder="1" applyAlignment="1">
      <alignment horizontal="left" vertical="center"/>
    </xf>
    <xf numFmtId="0" fontId="19" fillId="0" borderId="0" xfId="43" applyFont="1" applyAlignment="1">
      <alignment horizontal="left" vertical="center" wrapText="1"/>
      <protection/>
    </xf>
    <xf numFmtId="49" fontId="19" fillId="0" borderId="0" xfId="43" applyNumberFormat="1" applyFont="1" applyAlignment="1">
      <alignment vertical="center" wrapText="1"/>
      <protection/>
    </xf>
    <xf numFmtId="0" fontId="30" fillId="24" borderId="0" xfId="0" applyFont="1" applyFill="1" applyBorder="1" applyAlignment="1">
      <alignment horizontal="left" vertical="center"/>
    </xf>
  </cellXfs>
  <cellStyles count="5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Обычный 2 2" xfId="56"/>
    <cellStyle name="Обычный 2_Загальна потреба на 2015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="70" zoomScaleNormal="70" zoomScalePageLayoutView="0" workbookViewId="0" topLeftCell="B1">
      <selection activeCell="B14" sqref="A14:IV20"/>
    </sheetView>
  </sheetViews>
  <sheetFormatPr defaultColWidth="9.140625" defaultRowHeight="12.75"/>
  <cols>
    <col min="1" max="1" width="4.421875" style="1" hidden="1" customWidth="1"/>
    <col min="2" max="2" width="6.00390625" style="1" customWidth="1"/>
    <col min="3" max="3" width="48.00390625" style="1" customWidth="1"/>
    <col min="4" max="4" width="8.28125" style="1" customWidth="1"/>
    <col min="5" max="5" width="10.57421875" style="1" hidden="1" customWidth="1"/>
    <col min="6" max="6" width="0" style="1" hidden="1" customWidth="1"/>
    <col min="7" max="7" width="10.421875" style="1" hidden="1" customWidth="1"/>
    <col min="8" max="8" width="11.00390625" style="1" hidden="1" customWidth="1"/>
    <col min="9" max="9" width="10.7109375" style="1" hidden="1" customWidth="1"/>
    <col min="10" max="10" width="11.8515625" style="1" hidden="1" customWidth="1"/>
    <col min="11" max="11" width="12.7109375" style="1" hidden="1" customWidth="1"/>
    <col min="12" max="12" width="0.2890625" style="1" hidden="1" customWidth="1"/>
    <col min="13" max="13" width="8.57421875" style="1" customWidth="1"/>
    <col min="14" max="14" width="0.71875" style="1" hidden="1" customWidth="1"/>
    <col min="15" max="15" width="0.85546875" style="1" hidden="1" customWidth="1"/>
    <col min="16" max="16" width="12.00390625" style="16" customWidth="1"/>
    <col min="17" max="17" width="12.28125" style="1" customWidth="1"/>
    <col min="18" max="18" width="11.7109375" style="15" customWidth="1"/>
    <col min="19" max="19" width="13.8515625" style="1" customWidth="1"/>
    <col min="20" max="20" width="12.57421875" style="16" customWidth="1"/>
    <col min="21" max="21" width="13.8515625" style="1" customWidth="1"/>
    <col min="22" max="22" width="24.140625" style="16" customWidth="1"/>
    <col min="23" max="23" width="27.7109375" style="1" customWidth="1"/>
    <col min="24" max="24" width="32.57421875" style="1" customWidth="1"/>
    <col min="25" max="25" width="70.7109375" style="1" customWidth="1"/>
    <col min="26" max="16384" width="9.140625" style="1" customWidth="1"/>
  </cols>
  <sheetData>
    <row r="1" spans="2:24" ht="50.25" customHeight="1">
      <c r="B1" s="70" t="s">
        <v>59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1"/>
      <c r="W1" s="71"/>
      <c r="X1" s="37"/>
    </row>
    <row r="2" spans="2:24" s="2" customFormat="1" ht="113.25" customHeight="1">
      <c r="B2" s="17" t="s">
        <v>10</v>
      </c>
      <c r="C2" s="18" t="s">
        <v>11</v>
      </c>
      <c r="D2" s="19" t="s">
        <v>12</v>
      </c>
      <c r="E2" s="20" t="s">
        <v>0</v>
      </c>
      <c r="F2" s="21" t="s">
        <v>1</v>
      </c>
      <c r="G2" s="22" t="s">
        <v>2</v>
      </c>
      <c r="H2" s="23" t="s">
        <v>3</v>
      </c>
      <c r="I2" s="24" t="s">
        <v>4</v>
      </c>
      <c r="J2" s="20" t="s">
        <v>5</v>
      </c>
      <c r="K2" s="25" t="s">
        <v>6</v>
      </c>
      <c r="L2" s="25" t="s">
        <v>7</v>
      </c>
      <c r="M2" s="18" t="s">
        <v>14</v>
      </c>
      <c r="N2" s="26" t="s">
        <v>8</v>
      </c>
      <c r="O2" s="26" t="s">
        <v>9</v>
      </c>
      <c r="P2" s="18" t="s">
        <v>16</v>
      </c>
      <c r="Q2" s="27" t="s">
        <v>13</v>
      </c>
      <c r="R2" s="28" t="s">
        <v>17</v>
      </c>
      <c r="S2" s="27" t="s">
        <v>13</v>
      </c>
      <c r="T2" s="26" t="s">
        <v>18</v>
      </c>
      <c r="U2" s="27" t="s">
        <v>13</v>
      </c>
      <c r="V2" s="38" t="s">
        <v>36</v>
      </c>
      <c r="W2" s="29" t="s">
        <v>15</v>
      </c>
      <c r="X2" s="38" t="s">
        <v>30</v>
      </c>
    </row>
    <row r="3" spans="2:24" s="2" customFormat="1" ht="7.5" customHeigh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36"/>
    </row>
    <row r="4" spans="1:23" s="7" customFormat="1" ht="27" customHeight="1">
      <c r="A4" s="3"/>
      <c r="B4" s="73" t="s">
        <v>61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4"/>
      <c r="S4" s="5"/>
      <c r="T4" s="5"/>
      <c r="U4" s="5"/>
      <c r="W4" s="6"/>
    </row>
    <row r="5" spans="2:25" s="3" customFormat="1" ht="51" customHeight="1">
      <c r="B5" s="58">
        <v>1</v>
      </c>
      <c r="C5" s="39" t="s">
        <v>21</v>
      </c>
      <c r="D5" s="40" t="s">
        <v>27</v>
      </c>
      <c r="E5" s="41"/>
      <c r="F5" s="56"/>
      <c r="G5" s="41"/>
      <c r="H5" s="41"/>
      <c r="I5" s="41"/>
      <c r="J5" s="41"/>
      <c r="K5" s="41"/>
      <c r="L5" s="41"/>
      <c r="M5" s="41">
        <v>2</v>
      </c>
      <c r="N5" s="57"/>
      <c r="O5" s="57"/>
      <c r="P5" s="42">
        <v>10201.06</v>
      </c>
      <c r="Q5" s="43">
        <f aca="true" t="shared" si="0" ref="Q5:Q11">M5*P5</f>
        <v>20402.12</v>
      </c>
      <c r="R5" s="43">
        <v>11107.82</v>
      </c>
      <c r="S5" s="44">
        <f aca="true" t="shared" si="1" ref="S5:S11">M5*R5</f>
        <v>22215.64</v>
      </c>
      <c r="T5" s="44">
        <f aca="true" t="shared" si="2" ref="T5:T11">(P5+R5)/2</f>
        <v>10654.439999999999</v>
      </c>
      <c r="U5" s="44">
        <f>T5*M5</f>
        <v>21308.879999999997</v>
      </c>
      <c r="V5" s="59" t="s">
        <v>35</v>
      </c>
      <c r="W5" s="45" t="s">
        <v>28</v>
      </c>
      <c r="X5" s="46" t="s">
        <v>32</v>
      </c>
      <c r="Y5" s="7"/>
    </row>
    <row r="6" spans="2:24" s="3" customFormat="1" ht="52.5" customHeight="1">
      <c r="B6" s="60">
        <v>2</v>
      </c>
      <c r="C6" s="39" t="s">
        <v>22</v>
      </c>
      <c r="D6" s="40" t="s">
        <v>27</v>
      </c>
      <c r="E6" s="41"/>
      <c r="F6" s="56"/>
      <c r="G6" s="41"/>
      <c r="H6" s="41"/>
      <c r="I6" s="41"/>
      <c r="J6" s="41"/>
      <c r="K6" s="41"/>
      <c r="L6" s="41"/>
      <c r="M6" s="41">
        <v>2</v>
      </c>
      <c r="N6" s="57"/>
      <c r="O6" s="57"/>
      <c r="P6" s="42">
        <v>6056.55</v>
      </c>
      <c r="Q6" s="43">
        <f t="shared" si="0"/>
        <v>12113.1</v>
      </c>
      <c r="R6" s="43">
        <v>6594.91</v>
      </c>
      <c r="S6" s="44">
        <f t="shared" si="1"/>
        <v>13189.82</v>
      </c>
      <c r="T6" s="44">
        <f t="shared" si="2"/>
        <v>6325.73</v>
      </c>
      <c r="U6" s="44">
        <f aca="true" t="shared" si="3" ref="U6:U11">T6*M6</f>
        <v>12651.46</v>
      </c>
      <c r="V6" s="59" t="s">
        <v>35</v>
      </c>
      <c r="W6" s="45" t="s">
        <v>28</v>
      </c>
      <c r="X6" s="46" t="s">
        <v>31</v>
      </c>
    </row>
    <row r="7" spans="2:24" s="3" customFormat="1" ht="47.25" customHeight="1">
      <c r="B7" s="58">
        <v>3</v>
      </c>
      <c r="C7" s="47" t="s">
        <v>23</v>
      </c>
      <c r="D7" s="40" t="s">
        <v>27</v>
      </c>
      <c r="E7" s="41"/>
      <c r="F7" s="56"/>
      <c r="G7" s="41"/>
      <c r="H7" s="41"/>
      <c r="I7" s="41"/>
      <c r="J7" s="41"/>
      <c r="K7" s="41"/>
      <c r="L7" s="41"/>
      <c r="M7" s="41">
        <v>4</v>
      </c>
      <c r="N7" s="57"/>
      <c r="O7" s="57"/>
      <c r="P7" s="42">
        <v>12444.13</v>
      </c>
      <c r="Q7" s="43">
        <f t="shared" si="0"/>
        <v>49776.52</v>
      </c>
      <c r="R7" s="42">
        <v>13550.27</v>
      </c>
      <c r="S7" s="44">
        <f t="shared" si="1"/>
        <v>54201.08</v>
      </c>
      <c r="T7" s="44">
        <f t="shared" si="2"/>
        <v>12997.2</v>
      </c>
      <c r="U7" s="44">
        <f t="shared" si="3"/>
        <v>51988.8</v>
      </c>
      <c r="V7" s="59" t="s">
        <v>35</v>
      </c>
      <c r="W7" s="47" t="s">
        <v>29</v>
      </c>
      <c r="X7" s="46" t="s">
        <v>37</v>
      </c>
    </row>
    <row r="8" spans="2:24" s="3" customFormat="1" ht="61.5" customHeight="1">
      <c r="B8" s="60">
        <v>4</v>
      </c>
      <c r="C8" s="39" t="s">
        <v>24</v>
      </c>
      <c r="D8" s="40" t="s">
        <v>27</v>
      </c>
      <c r="E8" s="41"/>
      <c r="F8" s="56"/>
      <c r="G8" s="41"/>
      <c r="H8" s="41"/>
      <c r="I8" s="41"/>
      <c r="J8" s="41"/>
      <c r="K8" s="41"/>
      <c r="L8" s="41"/>
      <c r="M8" s="41">
        <v>6</v>
      </c>
      <c r="N8" s="57"/>
      <c r="O8" s="57"/>
      <c r="P8" s="42">
        <v>18678.11</v>
      </c>
      <c r="Q8" s="43">
        <f t="shared" si="0"/>
        <v>112068.66</v>
      </c>
      <c r="R8" s="43">
        <v>20338.38</v>
      </c>
      <c r="S8" s="44">
        <f t="shared" si="1"/>
        <v>122030.28</v>
      </c>
      <c r="T8" s="44">
        <f t="shared" si="2"/>
        <v>19508.245000000003</v>
      </c>
      <c r="U8" s="44">
        <f t="shared" si="3"/>
        <v>117049.47000000002</v>
      </c>
      <c r="V8" s="59" t="s">
        <v>35</v>
      </c>
      <c r="W8" s="45" t="s">
        <v>28</v>
      </c>
      <c r="X8" s="46" t="s">
        <v>33</v>
      </c>
    </row>
    <row r="9" spans="2:24" s="3" customFormat="1" ht="45" customHeight="1">
      <c r="B9" s="58">
        <v>5</v>
      </c>
      <c r="C9" s="47" t="s">
        <v>60</v>
      </c>
      <c r="D9" s="40" t="s">
        <v>27</v>
      </c>
      <c r="E9" s="41"/>
      <c r="F9" s="56"/>
      <c r="G9" s="41"/>
      <c r="H9" s="41"/>
      <c r="I9" s="41"/>
      <c r="J9" s="41"/>
      <c r="K9" s="41"/>
      <c r="L9" s="41"/>
      <c r="M9" s="48">
        <v>1</v>
      </c>
      <c r="N9" s="57"/>
      <c r="O9" s="57"/>
      <c r="P9" s="42">
        <v>10764.37</v>
      </c>
      <c r="Q9" s="43">
        <f t="shared" si="0"/>
        <v>10764.37</v>
      </c>
      <c r="R9" s="42">
        <v>11721.2</v>
      </c>
      <c r="S9" s="44">
        <f t="shared" si="1"/>
        <v>11721.2</v>
      </c>
      <c r="T9" s="44">
        <f t="shared" si="2"/>
        <v>11242.785</v>
      </c>
      <c r="U9" s="44">
        <f t="shared" si="3"/>
        <v>11242.785</v>
      </c>
      <c r="V9" s="59" t="s">
        <v>35</v>
      </c>
      <c r="W9" s="47" t="s">
        <v>29</v>
      </c>
      <c r="X9" s="46" t="s">
        <v>34</v>
      </c>
    </row>
    <row r="10" spans="2:24" s="3" customFormat="1" ht="45" customHeight="1">
      <c r="B10" s="60">
        <v>6</v>
      </c>
      <c r="C10" s="47" t="s">
        <v>25</v>
      </c>
      <c r="D10" s="40"/>
      <c r="E10" s="41"/>
      <c r="F10" s="56"/>
      <c r="G10" s="41"/>
      <c r="H10" s="41"/>
      <c r="I10" s="41"/>
      <c r="J10" s="41"/>
      <c r="K10" s="41"/>
      <c r="L10" s="41"/>
      <c r="M10" s="48">
        <v>7</v>
      </c>
      <c r="N10" s="57"/>
      <c r="O10" s="57"/>
      <c r="P10" s="42">
        <v>3476.93</v>
      </c>
      <c r="Q10" s="43">
        <f t="shared" si="0"/>
        <v>24338.51</v>
      </c>
      <c r="R10" s="42">
        <v>3785.99</v>
      </c>
      <c r="S10" s="44">
        <f t="shared" si="1"/>
        <v>26501.93</v>
      </c>
      <c r="T10" s="44">
        <f t="shared" si="2"/>
        <v>3631.46</v>
      </c>
      <c r="U10" s="44">
        <f t="shared" si="3"/>
        <v>25420.22</v>
      </c>
      <c r="V10" s="59" t="s">
        <v>35</v>
      </c>
      <c r="W10" s="47" t="s">
        <v>28</v>
      </c>
      <c r="X10" s="46" t="s">
        <v>34</v>
      </c>
    </row>
    <row r="11" spans="2:24" s="3" customFormat="1" ht="47.25" customHeight="1">
      <c r="B11" s="58">
        <v>7</v>
      </c>
      <c r="C11" s="45" t="s">
        <v>26</v>
      </c>
      <c r="D11" s="40" t="s">
        <v>27</v>
      </c>
      <c r="E11" s="41"/>
      <c r="F11" s="56">
        <v>1</v>
      </c>
      <c r="G11" s="41"/>
      <c r="H11" s="41"/>
      <c r="I11" s="41"/>
      <c r="J11" s="41"/>
      <c r="K11" s="41"/>
      <c r="L11" s="41"/>
      <c r="M11" s="41">
        <v>2</v>
      </c>
      <c r="N11" s="57"/>
      <c r="O11" s="57"/>
      <c r="P11" s="42">
        <v>3918.74</v>
      </c>
      <c r="Q11" s="43">
        <f t="shared" si="0"/>
        <v>7837.48</v>
      </c>
      <c r="R11" s="43">
        <v>4276.07</v>
      </c>
      <c r="S11" s="44">
        <f t="shared" si="1"/>
        <v>8552.14</v>
      </c>
      <c r="T11" s="44">
        <f t="shared" si="2"/>
        <v>4097.405</v>
      </c>
      <c r="U11" s="44">
        <f t="shared" si="3"/>
        <v>8194.81</v>
      </c>
      <c r="V11" s="59" t="s">
        <v>35</v>
      </c>
      <c r="W11" s="45" t="s">
        <v>28</v>
      </c>
      <c r="X11" s="46" t="s">
        <v>34</v>
      </c>
    </row>
    <row r="12" spans="2:24" s="8" customFormat="1" ht="15.75">
      <c r="B12" s="49"/>
      <c r="C12" s="50"/>
      <c r="D12" s="75" t="s">
        <v>19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51">
        <f>SUM(Q5:Q11)</f>
        <v>237300.76</v>
      </c>
      <c r="R12" s="52"/>
      <c r="S12" s="51">
        <f>SUM(S5:S11)</f>
        <v>258412.09000000003</v>
      </c>
      <c r="T12" s="53"/>
      <c r="U12" s="51">
        <f>SUM(U5:U11)</f>
        <v>247856.42500000002</v>
      </c>
      <c r="V12" s="53"/>
      <c r="W12" s="54"/>
      <c r="X12" s="55"/>
    </row>
    <row r="13" spans="2:23" s="8" customFormat="1" ht="15.75">
      <c r="B13" s="9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30"/>
      <c r="R13" s="13"/>
      <c r="S13" s="30"/>
      <c r="T13" s="12"/>
      <c r="U13" s="30"/>
      <c r="V13" s="12"/>
      <c r="W13" s="14"/>
    </row>
    <row r="14" spans="2:24" s="8" customFormat="1" ht="81" customHeight="1">
      <c r="B14" s="69"/>
      <c r="C14" s="69"/>
      <c r="D14" s="69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</row>
    <row r="15" spans="2:24" ht="69" customHeight="1">
      <c r="B15" s="69"/>
      <c r="C15" s="69"/>
      <c r="D15" s="69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</row>
    <row r="16" spans="2:24" ht="54" customHeight="1">
      <c r="B16" s="69"/>
      <c r="C16" s="69"/>
      <c r="D16" s="69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</row>
    <row r="17" spans="2:24" ht="39" customHeight="1">
      <c r="B17" s="69"/>
      <c r="C17" s="69"/>
      <c r="D17" s="69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</row>
    <row r="18" spans="2:24" ht="47.25" customHeight="1">
      <c r="B18" s="69"/>
      <c r="C18" s="69"/>
      <c r="D18" s="69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2:22" ht="43.5" customHeight="1">
      <c r="B19" s="68"/>
      <c r="C19" s="68"/>
      <c r="D19" s="68"/>
      <c r="E19" s="66"/>
      <c r="F19" s="66"/>
      <c r="G19" s="66"/>
      <c r="H19" s="66"/>
      <c r="I19" s="66"/>
      <c r="J19" s="66"/>
      <c r="K19" s="66"/>
      <c r="L19" s="66"/>
      <c r="V19" s="67"/>
    </row>
    <row r="20" spans="2:22" ht="39" customHeight="1">
      <c r="B20" s="68"/>
      <c r="C20" s="68"/>
      <c r="D20" s="68"/>
      <c r="E20" s="66"/>
      <c r="F20" s="66"/>
      <c r="G20" s="66"/>
      <c r="H20" s="66"/>
      <c r="I20" s="66"/>
      <c r="J20" s="66"/>
      <c r="K20" s="66"/>
      <c r="L20" s="66"/>
      <c r="V20" s="67"/>
    </row>
    <row r="21" spans="2:12" ht="18.75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</row>
  </sheetData>
  <sheetProtection/>
  <mergeCells count="11">
    <mergeCell ref="B1:W1"/>
    <mergeCell ref="B3:W3"/>
    <mergeCell ref="B4:Q4"/>
    <mergeCell ref="D12:P12"/>
    <mergeCell ref="B19:D19"/>
    <mergeCell ref="B20:D20"/>
    <mergeCell ref="B14:D14"/>
    <mergeCell ref="B15:D15"/>
    <mergeCell ref="B16:D16"/>
    <mergeCell ref="B17:D17"/>
    <mergeCell ref="B18:D18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"/>
  <sheetViews>
    <sheetView zoomScale="115" zoomScaleNormal="115" zoomScalePageLayoutView="0" workbookViewId="0" topLeftCell="B1">
      <selection activeCell="V9" sqref="V9"/>
    </sheetView>
  </sheetViews>
  <sheetFormatPr defaultColWidth="9.140625" defaultRowHeight="12.75"/>
  <cols>
    <col min="1" max="1" width="4.421875" style="1" hidden="1" customWidth="1"/>
    <col min="2" max="2" width="6.00390625" style="1" customWidth="1"/>
    <col min="3" max="3" width="48.00390625" style="1" customWidth="1"/>
    <col min="4" max="4" width="8.28125" style="1" customWidth="1"/>
    <col min="5" max="5" width="10.57421875" style="1" hidden="1" customWidth="1"/>
    <col min="6" max="6" width="0" style="1" hidden="1" customWidth="1"/>
    <col min="7" max="7" width="10.421875" style="1" hidden="1" customWidth="1"/>
    <col min="8" max="8" width="11.00390625" style="1" hidden="1" customWidth="1"/>
    <col min="9" max="9" width="10.7109375" style="1" hidden="1" customWidth="1"/>
    <col min="10" max="10" width="11.8515625" style="1" hidden="1" customWidth="1"/>
    <col min="11" max="11" width="12.7109375" style="1" hidden="1" customWidth="1"/>
    <col min="12" max="12" width="0.2890625" style="1" hidden="1" customWidth="1"/>
    <col min="13" max="13" width="10.421875" style="1" customWidth="1"/>
    <col min="14" max="14" width="0.71875" style="1" hidden="1" customWidth="1"/>
    <col min="15" max="15" width="0.85546875" style="1" hidden="1" customWidth="1"/>
    <col min="16" max="16" width="14.421875" style="16" customWidth="1"/>
    <col min="17" max="17" width="13.57421875" style="1" customWidth="1"/>
    <col min="18" max="18" width="12.7109375" style="15" customWidth="1"/>
    <col min="19" max="19" width="15.140625" style="1" customWidth="1"/>
    <col min="20" max="20" width="14.140625" style="16" customWidth="1"/>
    <col min="21" max="21" width="15.28125" style="1" customWidth="1"/>
    <col min="22" max="22" width="23.7109375" style="16" customWidth="1"/>
    <col min="23" max="23" width="24.421875" style="1" customWidth="1"/>
    <col min="24" max="24" width="32.57421875" style="1" customWidth="1"/>
    <col min="25" max="25" width="70.7109375" style="1" customWidth="1"/>
    <col min="26" max="16384" width="9.140625" style="1" customWidth="1"/>
  </cols>
  <sheetData>
    <row r="1" spans="2:24" ht="50.25" customHeight="1">
      <c r="B1" s="70" t="s">
        <v>59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1"/>
      <c r="W1" s="71"/>
      <c r="X1" s="37"/>
    </row>
    <row r="2" spans="2:24" s="2" customFormat="1" ht="113.25" customHeight="1">
      <c r="B2" s="17" t="s">
        <v>10</v>
      </c>
      <c r="C2" s="18" t="s">
        <v>11</v>
      </c>
      <c r="D2" s="19" t="s">
        <v>12</v>
      </c>
      <c r="E2" s="20" t="s">
        <v>0</v>
      </c>
      <c r="F2" s="21" t="s">
        <v>1</v>
      </c>
      <c r="G2" s="22" t="s">
        <v>2</v>
      </c>
      <c r="H2" s="23" t="s">
        <v>3</v>
      </c>
      <c r="I2" s="24" t="s">
        <v>4</v>
      </c>
      <c r="J2" s="20" t="s">
        <v>5</v>
      </c>
      <c r="K2" s="25" t="s">
        <v>6</v>
      </c>
      <c r="L2" s="25" t="s">
        <v>7</v>
      </c>
      <c r="M2" s="18" t="s">
        <v>14</v>
      </c>
      <c r="N2" s="26" t="s">
        <v>8</v>
      </c>
      <c r="O2" s="26" t="s">
        <v>9</v>
      </c>
      <c r="P2" s="18" t="s">
        <v>16</v>
      </c>
      <c r="Q2" s="27" t="s">
        <v>13</v>
      </c>
      <c r="R2" s="28" t="s">
        <v>17</v>
      </c>
      <c r="S2" s="27" t="s">
        <v>13</v>
      </c>
      <c r="T2" s="26" t="s">
        <v>18</v>
      </c>
      <c r="U2" s="27" t="s">
        <v>13</v>
      </c>
      <c r="V2" s="38" t="s">
        <v>36</v>
      </c>
      <c r="W2" s="29" t="s">
        <v>15</v>
      </c>
      <c r="X2" s="38" t="s">
        <v>30</v>
      </c>
    </row>
    <row r="3" spans="2:24" s="2" customFormat="1" ht="7.5" customHeigh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36"/>
    </row>
    <row r="4" spans="1:23" s="7" customFormat="1" ht="27" customHeight="1">
      <c r="A4" s="3"/>
      <c r="B4" s="73" t="s">
        <v>20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4"/>
      <c r="S4" s="5"/>
      <c r="T4" s="5"/>
      <c r="U4" s="5"/>
      <c r="W4" s="6"/>
    </row>
    <row r="5" spans="2:25" s="3" customFormat="1" ht="51" customHeight="1">
      <c r="B5" s="58">
        <v>1</v>
      </c>
      <c r="C5" s="39" t="s">
        <v>58</v>
      </c>
      <c r="D5" s="40" t="s">
        <v>27</v>
      </c>
      <c r="E5" s="41"/>
      <c r="F5" s="56"/>
      <c r="G5" s="41"/>
      <c r="H5" s="41"/>
      <c r="I5" s="41"/>
      <c r="J5" s="41"/>
      <c r="K5" s="41"/>
      <c r="L5" s="41"/>
      <c r="M5" s="41">
        <v>1</v>
      </c>
      <c r="N5" s="57"/>
      <c r="O5" s="57"/>
      <c r="P5" s="42">
        <v>86400</v>
      </c>
      <c r="Q5" s="43">
        <f>M5*P5</f>
        <v>86400</v>
      </c>
      <c r="R5" s="43"/>
      <c r="S5" s="44"/>
      <c r="T5" s="44"/>
      <c r="U5" s="44"/>
      <c r="V5" s="59" t="s">
        <v>35</v>
      </c>
      <c r="W5" s="45"/>
      <c r="X5" s="46"/>
      <c r="Y5" s="7"/>
    </row>
    <row r="6" spans="2:24" s="8" customFormat="1" ht="15.75">
      <c r="B6" s="49"/>
      <c r="C6" s="50"/>
      <c r="D6" s="75" t="s">
        <v>19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51">
        <f>SUM(Q5:Q5)</f>
        <v>86400</v>
      </c>
      <c r="R6" s="52"/>
      <c r="S6" s="51">
        <f>SUM(S5:S5)</f>
        <v>0</v>
      </c>
      <c r="T6" s="53"/>
      <c r="U6" s="51">
        <f>SUM(U5:U5)</f>
        <v>0</v>
      </c>
      <c r="V6" s="53"/>
      <c r="W6" s="54"/>
      <c r="X6" s="55"/>
    </row>
    <row r="7" spans="2:23" s="8" customFormat="1" ht="15.75"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30"/>
      <c r="R7" s="13"/>
      <c r="S7" s="30"/>
      <c r="T7" s="12"/>
      <c r="U7" s="30"/>
      <c r="V7" s="12"/>
      <c r="W7" s="14"/>
    </row>
    <row r="8" spans="2:23" s="8" customFormat="1" ht="28.5" customHeight="1">
      <c r="B8" s="69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31"/>
      <c r="O8" s="31"/>
      <c r="P8" s="31"/>
      <c r="Q8" s="32"/>
      <c r="R8" s="33"/>
      <c r="S8" s="32"/>
      <c r="T8" s="34"/>
      <c r="U8" s="35"/>
      <c r="V8" s="77"/>
      <c r="W8" s="77"/>
    </row>
    <row r="9" spans="2:24" ht="44.25" customHeight="1">
      <c r="B9" s="61"/>
      <c r="C9" s="78" t="s">
        <v>38</v>
      </c>
      <c r="D9" s="78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4" t="s">
        <v>39</v>
      </c>
      <c r="X9" s="61"/>
    </row>
    <row r="10" spans="2:24" ht="54" customHeight="1">
      <c r="B10" s="61"/>
      <c r="C10" s="79" t="s">
        <v>40</v>
      </c>
      <c r="D10" s="79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5" t="s">
        <v>41</v>
      </c>
      <c r="X10" s="61"/>
    </row>
    <row r="11" spans="2:24" ht="15.75" customHeight="1">
      <c r="B11" s="61"/>
      <c r="C11" s="76" t="s">
        <v>42</v>
      </c>
      <c r="D11" s="76"/>
      <c r="E11" s="63"/>
      <c r="F11" s="63"/>
      <c r="G11" s="63"/>
      <c r="H11" s="63"/>
      <c r="I11" s="63"/>
      <c r="J11" s="63"/>
      <c r="K11" s="63"/>
      <c r="L11" s="63"/>
      <c r="M11" s="63"/>
      <c r="P11" s="1"/>
      <c r="T11" s="1"/>
      <c r="U11" s="62"/>
      <c r="V11" s="62"/>
      <c r="W11" s="65" t="s">
        <v>43</v>
      </c>
      <c r="X11" s="61"/>
    </row>
    <row r="12" spans="2:24" ht="15" customHeight="1">
      <c r="B12" s="61"/>
      <c r="C12" s="76" t="s">
        <v>44</v>
      </c>
      <c r="D12" s="76"/>
      <c r="P12" s="1"/>
      <c r="T12" s="1"/>
      <c r="V12" s="1"/>
      <c r="W12" s="65" t="s">
        <v>45</v>
      </c>
      <c r="X12" s="61"/>
    </row>
    <row r="13" spans="3:23" ht="15.75">
      <c r="C13" s="76" t="s">
        <v>46</v>
      </c>
      <c r="D13" s="76"/>
      <c r="P13" s="1"/>
      <c r="T13" s="1"/>
      <c r="V13" s="1"/>
      <c r="W13" s="65" t="s">
        <v>47</v>
      </c>
    </row>
    <row r="14" spans="3:23" ht="15.75">
      <c r="C14" s="76" t="s">
        <v>48</v>
      </c>
      <c r="D14" s="76"/>
      <c r="P14" s="1"/>
      <c r="T14" s="1"/>
      <c r="V14" s="1"/>
      <c r="W14" s="65" t="s">
        <v>49</v>
      </c>
    </row>
    <row r="15" spans="3:23" ht="15.75">
      <c r="C15" s="76" t="s">
        <v>50</v>
      </c>
      <c r="D15" s="76"/>
      <c r="P15" s="1"/>
      <c r="T15" s="1"/>
      <c r="V15" s="1"/>
      <c r="W15" s="65" t="s">
        <v>51</v>
      </c>
    </row>
    <row r="16" spans="3:23" ht="15.75">
      <c r="C16" s="76" t="s">
        <v>52</v>
      </c>
      <c r="D16" s="76"/>
      <c r="P16" s="1"/>
      <c r="T16" s="1"/>
      <c r="V16" s="1"/>
      <c r="W16" s="65" t="s">
        <v>53</v>
      </c>
    </row>
    <row r="17" spans="3:23" ht="15.75">
      <c r="C17" s="76" t="s">
        <v>54</v>
      </c>
      <c r="D17" s="76"/>
      <c r="P17" s="1"/>
      <c r="T17" s="1"/>
      <c r="V17" s="1"/>
      <c r="W17" s="65" t="s">
        <v>55</v>
      </c>
    </row>
    <row r="18" spans="3:23" ht="15.75">
      <c r="C18" s="76" t="s">
        <v>56</v>
      </c>
      <c r="D18" s="76"/>
      <c r="P18" s="1"/>
      <c r="T18" s="1"/>
      <c r="V18" s="1"/>
      <c r="W18" s="65" t="s">
        <v>57</v>
      </c>
    </row>
  </sheetData>
  <sheetProtection/>
  <mergeCells count="16">
    <mergeCell ref="V8:W8"/>
    <mergeCell ref="C9:D9"/>
    <mergeCell ref="C10:D10"/>
    <mergeCell ref="C11:D11"/>
    <mergeCell ref="C12:D12"/>
    <mergeCell ref="B1:W1"/>
    <mergeCell ref="B3:W3"/>
    <mergeCell ref="B4:Q4"/>
    <mergeCell ref="D6:P6"/>
    <mergeCell ref="B8:M8"/>
    <mergeCell ref="C13:D13"/>
    <mergeCell ref="C14:D14"/>
    <mergeCell ref="C15:D15"/>
    <mergeCell ref="C16:D16"/>
    <mergeCell ref="C17:D17"/>
    <mergeCell ref="C18:D18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2022-02-01T13:13:36Z</cp:lastPrinted>
  <dcterms:created xsi:type="dcterms:W3CDTF">1996-10-08T23:32:33Z</dcterms:created>
  <dcterms:modified xsi:type="dcterms:W3CDTF">2022-02-03T12:36:17Z</dcterms:modified>
  <cp:category/>
  <cp:version/>
  <cp:contentType/>
  <cp:contentStatus/>
</cp:coreProperties>
</file>