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реактиви держ програма\Кріобанк\Пластик 3843 піпетки,накінцівники Кріобанк\"/>
    </mc:Choice>
  </mc:AlternateContent>
  <xr:revisionPtr revIDLastSave="0" documentId="8_{C995B021-BF0A-4272-976B-175B449F243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3843" sheetId="3" r:id="rId1"/>
  </sheets>
  <calcPr calcId="179021" refMode="R1C1"/>
</workbook>
</file>

<file path=xl/calcChain.xml><?xml version="1.0" encoding="utf-8"?>
<calcChain xmlns="http://schemas.openxmlformats.org/spreadsheetml/2006/main">
  <c r="F4" i="3" l="1"/>
  <c r="H4" i="3"/>
  <c r="I4" i="3"/>
  <c r="K4" i="3"/>
  <c r="L4" i="3" s="1"/>
  <c r="F5" i="3"/>
  <c r="H5" i="3"/>
  <c r="I5" i="3"/>
  <c r="K5" i="3"/>
  <c r="J5" i="3" s="1"/>
  <c r="L5" i="3"/>
  <c r="F6" i="3"/>
  <c r="H6" i="3"/>
  <c r="I6" i="3"/>
  <c r="K6" i="3"/>
  <c r="J6" i="3" s="1"/>
  <c r="L6" i="3"/>
  <c r="F7" i="3"/>
  <c r="H7" i="3"/>
  <c r="I7" i="3"/>
  <c r="K7" i="3"/>
  <c r="J7" i="3" s="1"/>
  <c r="M7" i="3"/>
  <c r="F8" i="3"/>
  <c r="H8" i="3"/>
  <c r="I8" i="3"/>
  <c r="K8" i="3"/>
  <c r="J8" i="3" s="1"/>
  <c r="F9" i="3"/>
  <c r="H9" i="3"/>
  <c r="I9" i="3"/>
  <c r="J9" i="3" s="1"/>
  <c r="K9" i="3"/>
  <c r="L9" i="3" s="1"/>
  <c r="M9" i="3"/>
  <c r="F10" i="3"/>
  <c r="H10" i="3"/>
  <c r="I10" i="3"/>
  <c r="J10" i="3" s="1"/>
  <c r="K10" i="3"/>
  <c r="M10" i="3" s="1"/>
  <c r="F11" i="3"/>
  <c r="H11" i="3"/>
  <c r="I11" i="3"/>
  <c r="K11" i="3"/>
  <c r="L11" i="3" s="1"/>
  <c r="F12" i="3"/>
  <c r="H12" i="3"/>
  <c r="I12" i="3"/>
  <c r="K12" i="3"/>
  <c r="J12" i="3" s="1"/>
  <c r="F13" i="3"/>
  <c r="H13" i="3"/>
  <c r="I13" i="3"/>
  <c r="K13" i="3"/>
  <c r="J13" i="3" s="1"/>
  <c r="F14" i="3"/>
  <c r="H14" i="3"/>
  <c r="I14" i="3"/>
  <c r="K14" i="3"/>
  <c r="J14" i="3" s="1"/>
  <c r="F15" i="3"/>
  <c r="H15" i="3"/>
  <c r="I15" i="3"/>
  <c r="K15" i="3"/>
  <c r="J15" i="3" s="1"/>
  <c r="M15" i="3"/>
  <c r="F16" i="3"/>
  <c r="H16" i="3"/>
  <c r="I16" i="3"/>
  <c r="K16" i="3"/>
  <c r="J16" i="3" s="1"/>
  <c r="F17" i="3"/>
  <c r="H17" i="3"/>
  <c r="I17" i="3"/>
  <c r="J17" i="3" s="1"/>
  <c r="K17" i="3"/>
  <c r="L17" i="3"/>
  <c r="M17" i="3"/>
  <c r="F18" i="3"/>
  <c r="H18" i="3"/>
  <c r="I18" i="3"/>
  <c r="K18" i="3"/>
  <c r="L18" i="3" s="1"/>
  <c r="M18" i="3"/>
  <c r="F19" i="3"/>
  <c r="H19" i="3"/>
  <c r="I19" i="3"/>
  <c r="J19" i="3" s="1"/>
  <c r="K19" i="3"/>
  <c r="L19" i="3" s="1"/>
  <c r="F20" i="3"/>
  <c r="H20" i="3"/>
  <c r="I20" i="3"/>
  <c r="K20" i="3"/>
  <c r="L20" i="3" s="1"/>
  <c r="F21" i="3"/>
  <c r="H21" i="3"/>
  <c r="I21" i="3"/>
  <c r="K21" i="3"/>
  <c r="J21" i="3" s="1"/>
  <c r="L21" i="3"/>
  <c r="F22" i="3"/>
  <c r="H22" i="3"/>
  <c r="I22" i="3"/>
  <c r="K22" i="3"/>
  <c r="M22" i="3" s="1"/>
  <c r="L22" i="3"/>
  <c r="F23" i="3"/>
  <c r="H23" i="3"/>
  <c r="I23" i="3"/>
  <c r="K23" i="3"/>
  <c r="L23" i="3" s="1"/>
  <c r="F24" i="3"/>
  <c r="H24" i="3"/>
  <c r="I24" i="3"/>
  <c r="K24" i="3"/>
  <c r="M24" i="3" s="1"/>
  <c r="L24" i="3"/>
  <c r="F25" i="3"/>
  <c r="H25" i="3"/>
  <c r="I25" i="3"/>
  <c r="K25" i="3"/>
  <c r="M25" i="3" s="1"/>
  <c r="L25" i="3"/>
  <c r="M14" i="3" l="1"/>
  <c r="J11" i="3"/>
  <c r="J25" i="3"/>
  <c r="M23" i="3"/>
  <c r="J22" i="3"/>
  <c r="L14" i="3"/>
  <c r="M6" i="3"/>
  <c r="J18" i="3"/>
  <c r="L7" i="3"/>
  <c r="M16" i="3"/>
  <c r="M8" i="3"/>
  <c r="L16" i="3"/>
  <c r="L13" i="3"/>
  <c r="L8" i="3"/>
  <c r="J23" i="3"/>
  <c r="J24" i="3"/>
  <c r="M19" i="3"/>
  <c r="M11" i="3"/>
  <c r="L10" i="3"/>
  <c r="J20" i="3"/>
  <c r="J4" i="3"/>
  <c r="M20" i="3"/>
  <c r="M12" i="3"/>
  <c r="M4" i="3"/>
  <c r="M21" i="3"/>
  <c r="M13" i="3"/>
  <c r="L12" i="3"/>
  <c r="M5" i="3"/>
  <c r="L15" i="3"/>
</calcChain>
</file>

<file path=xl/sharedStrings.xml><?xml version="1.0" encoding="utf-8"?>
<sst xmlns="http://schemas.openxmlformats.org/spreadsheetml/2006/main" count="103" uniqueCount="57">
  <si>
    <t xml:space="preserve"> №з/п</t>
  </si>
  <si>
    <t>Назва реактиву, або еквівалент</t>
  </si>
  <si>
    <t>Од.вим.</t>
  </si>
  <si>
    <t>Загальна кіль-кість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</si>
  <si>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</si>
  <si>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</si>
  <si>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</si>
  <si>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</si>
  <si>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Ціна середня, з ПДВ </t>
  </si>
  <si>
    <t xml:space="preserve">НАЦІОНАЛЬНИЙ КЛАСИФІКАТОР УКРАЇНИ
Єдиний закупівельний словник          ДК 021:2015  </t>
  </si>
  <si>
    <t>НАЦІОНАЛЬНИЙ КЛАСИФІКАТОР УКРАЇНИ Класифікатор медичних виробів НК 024:2019</t>
  </si>
  <si>
    <t>шт</t>
  </si>
  <si>
    <t>уп</t>
  </si>
  <si>
    <t>Медико-технічне завдання на лабораторний посуд та витратні матеріали для Кріобанку Центру служби крові в 2022 році</t>
  </si>
  <si>
    <t>Піпет-дозатор одноканальний автоклавуємий об`єм 0,2-2,0 мкл, Kartell, Pluripet PL 2 або аналог.</t>
  </si>
  <si>
    <t>Піпет-дозатор одноканальний автоклавуємий об`єм 2,0-20,0 мкл, Kartell, Pluripet PL 20 або аналог.</t>
  </si>
  <si>
    <t>Піпет-дозатор одноканальний автоклавуємий об`єм 20,0-200,0 мкл, Kartell, Pluripet PL 200 або аналог.</t>
  </si>
  <si>
    <t>Піпет-дозатор одноканальний автоклавуємий об`єм 500,0-5000,0 мкл, Kartell, Pluripet PL 5000 або аналог.</t>
  </si>
  <si>
    <t xml:space="preserve">Промивалка поліетиленова об`єм 250 мл з градуюванням, блакитна кришка (Kartell або аналог) </t>
  </si>
  <si>
    <t xml:space="preserve">Промивалка поліетиленова об`єм 500 мл з градуюванням, блакитна кришка (Kartell або аналог) </t>
  </si>
  <si>
    <t>Штатив для кріопробірок, 2,0 мл, 9х9 мест, ПК (ISOLAB або аналог)</t>
  </si>
  <si>
    <t>Кріобокс з відкидною кришкою для зберігання кріопробірок пробірок на 5 мл, 81 місць, синій 133 х 133 х 96 мм (ISOLAB або аналог)</t>
  </si>
  <si>
    <t xml:space="preserve">Штатив для пробірок Поліпропілен, на 90 отворів, d отв.=13 мм (Kartell або аналог) </t>
  </si>
  <si>
    <t xml:space="preserve">Штатив для пробірок Поліпропілен, на 60 отворів, d отв.=16 мм (Kartell або аналог) </t>
  </si>
  <si>
    <t xml:space="preserve">Штатив для пробірок Поліпропілен, на 40 отворів, d отв.= 20 мм (Kartell або аналог) </t>
  </si>
  <si>
    <t xml:space="preserve">Штатив для пробірок Поліпропілен, на 40 отворів, d отв.= 25 мм (Kartell або аналог) </t>
  </si>
  <si>
    <t xml:space="preserve">Штатив для пробірок Поліпропілен, на 24 отворів, d отв.= 30 мм (Kartell або аналог) </t>
  </si>
  <si>
    <t>Штатив для мікропробірок білий 1,5 мл на 100 гнізд KARTELL  або аналог</t>
  </si>
  <si>
    <t>Піпетка серологічна, інд.упаковка, стерильна, об`єм 10 мл , уп.200 шт.</t>
  </si>
  <si>
    <t>Піпетка серологічна, інд.упаковка, стерильна, об`єм 25 мл , уп. 150 шт.</t>
  </si>
  <si>
    <t>Піпетка серологічна, інд.упаковка, стерильна, об`єм 50 мл , уп. 100 шт.</t>
  </si>
  <si>
    <t>Наконечник до піпет-дозатору  об`єм 0,5-10 мкл, уп.1000 шт.</t>
  </si>
  <si>
    <t>Наконечник до піпет-дозатору  об`єм 2-200 мкл, уп.1000 шт.</t>
  </si>
  <si>
    <t>Наконечник до піпет-дозатору  об`єм 1000-5000 мкл, уп.250 шт.</t>
  </si>
  <si>
    <t xml:space="preserve">Коробка для накінечників з поліпропілену, придатна для автоклавування на 96 шт. </t>
  </si>
  <si>
    <t xml:space="preserve">Цінова пропозиція фірми №2, з ПДВ </t>
  </si>
  <si>
    <t>15186 Штатив на пробірки</t>
  </si>
  <si>
    <t>15187 Штатив на пробірки</t>
  </si>
  <si>
    <t>15188 Штатив на пробірки</t>
  </si>
  <si>
    <t>15189 Штатив на пробірки</t>
  </si>
  <si>
    <t>15190 Штатив на пробірки</t>
  </si>
  <si>
    <t>15191 Штатив на пробірки</t>
  </si>
  <si>
    <t>43375 Піпетка з ручним заповненням</t>
  </si>
  <si>
    <t>43376 Піпетка з ручним заповненням</t>
  </si>
  <si>
    <t>43377 Піпетка з ручним заповненням</t>
  </si>
  <si>
    <t>38522 Піпетка механічна</t>
  </si>
  <si>
    <t>38523 Піпетка механічна</t>
  </si>
  <si>
    <t>38524 Піпетка механічна</t>
  </si>
  <si>
    <t>38525 Піпетка механічна</t>
  </si>
  <si>
    <t>38437100-8 Піпетки</t>
  </si>
  <si>
    <t>38437110-1 Наконечники для пипеток</t>
  </si>
  <si>
    <t>38437120-4 Підставка для піпеток</t>
  </si>
  <si>
    <r>
      <t>Наконечник до піпет-дозатору  об`єм 100-1000 мкл, уп.500 шт.</t>
    </r>
    <r>
      <rPr>
        <b/>
        <sz val="9"/>
        <color indexed="8"/>
        <rFont val="Times New Roman"/>
        <family val="1"/>
        <charset val="204"/>
      </rPr>
      <t xml:space="preserve"> </t>
    </r>
  </si>
  <si>
    <t>35413-Загальна лабораторна тара, багаторазово</t>
  </si>
  <si>
    <t>16822 Наконечник піпетки</t>
  </si>
  <si>
    <t>42936 - Штатив для піпеток</t>
  </si>
  <si>
    <t>38436160-9 Штативи для пробірок для шейкерів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</si>
</sst>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грн.-422];[Red]\-#,##0.00\ [$грн.-422]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RotisSansSerif"/>
      <family val="2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5" fillId="0" borderId="0"/>
    <xf numFmtId="0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4" fontId="10" fillId="0" borderId="0" applyBorder="0" applyProtection="0"/>
    <xf numFmtId="0" fontId="11" fillId="0" borderId="0"/>
    <xf numFmtId="0" fontId="1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2" fontId="3" fillId="2" borderId="2" xfId="1" applyNumberFormat="1" applyFont="1" applyFill="1" applyBorder="1" applyAlignment="1">
      <alignment vertical="top" wrapText="1"/>
    </xf>
    <xf numFmtId="0" fontId="4" fillId="0" borderId="0" xfId="1" applyFont="1"/>
    <xf numFmtId="2" fontId="6" fillId="0" borderId="2" xfId="1" applyNumberFormat="1" applyFont="1" applyFill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2" fillId="0" borderId="0" xfId="1" applyAlignment="1">
      <alignment horizontal="center"/>
    </xf>
    <xf numFmtId="0" fontId="2" fillId="0" borderId="0" xfId="1" applyAlignment="1">
      <alignment vertical="top" wrapText="1"/>
    </xf>
    <xf numFmtId="49" fontId="3" fillId="0" borderId="2" xfId="1" applyNumberFormat="1" applyFont="1" applyFill="1" applyBorder="1" applyAlignment="1">
      <alignment vertical="top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/>
    </xf>
    <xf numFmtId="0" fontId="3" fillId="0" borderId="2" xfId="1" applyFont="1" applyFill="1" applyBorder="1" applyAlignment="1">
      <alignment horizontal="center" vertical="top" wrapText="1"/>
    </xf>
    <xf numFmtId="2" fontId="3" fillId="0" borderId="2" xfId="1" applyNumberFormat="1" applyFont="1" applyFill="1" applyBorder="1" applyAlignment="1">
      <alignment vertical="top" wrapText="1"/>
    </xf>
    <xf numFmtId="1" fontId="6" fillId="0" borderId="2" xfId="1" applyNumberFormat="1" applyFont="1" applyFill="1" applyBorder="1" applyAlignment="1">
      <alignment horizontal="center" vertical="top"/>
    </xf>
    <xf numFmtId="0" fontId="6" fillId="0" borderId="2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/>
    </xf>
    <xf numFmtId="0" fontId="7" fillId="2" borderId="2" xfId="1" applyFont="1" applyFill="1" applyBorder="1" applyAlignment="1">
      <alignment vertical="top" wrapText="1"/>
    </xf>
    <xf numFmtId="4" fontId="6" fillId="0" borderId="2" xfId="2" applyNumberFormat="1" applyFont="1" applyBorder="1" applyAlignment="1">
      <alignment vertical="top"/>
    </xf>
    <xf numFmtId="4" fontId="7" fillId="0" borderId="2" xfId="1" applyNumberFormat="1" applyFont="1" applyBorder="1" applyAlignment="1">
      <alignment vertical="top"/>
    </xf>
    <xf numFmtId="0" fontId="7" fillId="0" borderId="2" xfId="1" applyFont="1" applyBorder="1" applyAlignment="1">
      <alignment horizontal="center" vertical="top"/>
    </xf>
    <xf numFmtId="0" fontId="14" fillId="3" borderId="2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/>
    </xf>
    <xf numFmtId="0" fontId="17" fillId="3" borderId="2" xfId="1" applyFont="1" applyFill="1" applyBorder="1" applyAlignment="1">
      <alignment vertical="top" wrapText="1"/>
    </xf>
    <xf numFmtId="0" fontId="16" fillId="0" borderId="3" xfId="1" applyFont="1" applyFill="1" applyBorder="1" applyAlignment="1">
      <alignment vertical="top"/>
    </xf>
    <xf numFmtId="0" fontId="18" fillId="0" borderId="2" xfId="1" applyFont="1" applyBorder="1" applyAlignment="1">
      <alignment horizontal="center" vertical="top"/>
    </xf>
    <xf numFmtId="4" fontId="16" fillId="0" borderId="2" xfId="2" applyNumberFormat="1" applyFont="1" applyBorder="1" applyAlignment="1">
      <alignment vertical="top"/>
    </xf>
    <xf numFmtId="2" fontId="16" fillId="0" borderId="2" xfId="1" applyNumberFormat="1" applyFont="1" applyFill="1" applyBorder="1" applyAlignment="1">
      <alignment vertical="top" wrapText="1"/>
    </xf>
    <xf numFmtId="4" fontId="18" fillId="0" borderId="2" xfId="1" applyNumberFormat="1" applyFont="1" applyBorder="1" applyAlignment="1">
      <alignment vertical="top"/>
    </xf>
    <xf numFmtId="0" fontId="18" fillId="2" borderId="2" xfId="1" applyFont="1" applyFill="1" applyBorder="1" applyAlignment="1">
      <alignment vertical="top" wrapText="1"/>
    </xf>
    <xf numFmtId="0" fontId="16" fillId="0" borderId="2" xfId="1" applyFont="1" applyFill="1" applyBorder="1" applyAlignment="1">
      <alignment vertical="top" wrapText="1"/>
    </xf>
    <xf numFmtId="0" fontId="18" fillId="0" borderId="2" xfId="1" applyFont="1" applyBorder="1" applyAlignment="1">
      <alignment vertical="top" wrapText="1"/>
    </xf>
    <xf numFmtId="0" fontId="18" fillId="0" borderId="2" xfId="1" applyFont="1" applyBorder="1" applyAlignment="1">
      <alignment horizontal="center"/>
    </xf>
    <xf numFmtId="0" fontId="18" fillId="0" borderId="2" xfId="1" applyFont="1" applyBorder="1"/>
    <xf numFmtId="0" fontId="19" fillId="0" borderId="0" xfId="0" applyFont="1"/>
    <xf numFmtId="0" fontId="7" fillId="0" borderId="0" xfId="1" applyFont="1"/>
    <xf numFmtId="0" fontId="7" fillId="0" borderId="2" xfId="1" applyFont="1" applyBorder="1"/>
    <xf numFmtId="0" fontId="19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Alignment="1">
      <alignment vertical="top" wrapText="1"/>
    </xf>
    <xf numFmtId="0" fontId="19" fillId="0" borderId="0" xfId="0" applyFont="1" applyAlignment="1">
      <alignment horizontal="center"/>
    </xf>
    <xf numFmtId="0" fontId="20" fillId="0" borderId="1" xfId="1" applyFont="1" applyBorder="1" applyAlignment="1">
      <alignment horizontal="left"/>
    </xf>
  </cellXfs>
  <cellStyles count="13">
    <cellStyle name="Excel Built-in Normal" xfId="3" xr:uid="{00000000-0005-0000-0000-000000000000}"/>
    <cellStyle name="Heading" xfId="4" xr:uid="{00000000-0005-0000-0000-000001000000}"/>
    <cellStyle name="Heading1" xfId="5" xr:uid="{00000000-0005-0000-0000-000002000000}"/>
    <cellStyle name="Result" xfId="6" xr:uid="{00000000-0005-0000-0000-000003000000}"/>
    <cellStyle name="Result2" xfId="7" xr:uid="{00000000-0005-0000-0000-000004000000}"/>
    <cellStyle name="Звичайний" xfId="0" builtinId="0"/>
    <cellStyle name="Обычный 2" xfId="8" xr:uid="{00000000-0005-0000-0000-000006000000}"/>
    <cellStyle name="Обычный 2 2" xfId="9" xr:uid="{00000000-0005-0000-0000-000007000000}"/>
    <cellStyle name="Обычный 2 3" xfId="10" xr:uid="{00000000-0005-0000-0000-000008000000}"/>
    <cellStyle name="Обычный 3" xfId="11" xr:uid="{00000000-0005-0000-0000-000009000000}"/>
    <cellStyle name="Обычный 3 2" xfId="1" xr:uid="{00000000-0005-0000-0000-00000A000000}"/>
    <cellStyle name="Обычный 4" xfId="2" xr:uid="{00000000-0005-0000-0000-00000B000000}"/>
    <cellStyle name="Процентный 2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8"/>
  <sheetViews>
    <sheetView tabSelected="1" zoomScale="90" zoomScaleNormal="90" workbookViewId="0">
      <selection activeCell="A26" sqref="A26:XFD33"/>
    </sheetView>
  </sheetViews>
  <sheetFormatPr defaultRowHeight="14.25"/>
  <cols>
    <col min="1" max="1" width="6.7109375" style="1" customWidth="1"/>
    <col min="2" max="2" width="34.28515625" style="1" customWidth="1"/>
    <col min="3" max="3" width="7.7109375" style="1" customWidth="1"/>
    <col min="4" max="4" width="9.85546875" style="6" customWidth="1"/>
    <col min="5" max="5" width="10.28515625" style="1" customWidth="1"/>
    <col min="6" max="6" width="9.42578125" style="1" customWidth="1"/>
    <col min="7" max="7" width="11.28515625" style="1" customWidth="1"/>
    <col min="8" max="8" width="9.7109375" style="1" customWidth="1"/>
    <col min="9" max="9" width="10.140625" style="1" customWidth="1"/>
    <col min="10" max="10" width="9.7109375" style="1" customWidth="1"/>
    <col min="11" max="11" width="11.140625" style="1" customWidth="1"/>
    <col min="12" max="13" width="10" style="1" customWidth="1"/>
    <col min="14" max="14" width="27.5703125" style="1" customWidth="1"/>
    <col min="15" max="15" width="26.28515625" style="7" customWidth="1"/>
    <col min="16" max="16384" width="9.140625" style="1"/>
  </cols>
  <sheetData>
    <row r="2" spans="1:16" ht="26.25" customHeight="1">
      <c r="A2" s="34"/>
      <c r="B2" s="40" t="s">
        <v>13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48" customHeight="1">
      <c r="A3" s="8" t="s">
        <v>0</v>
      </c>
      <c r="B3" s="9" t="s">
        <v>1</v>
      </c>
      <c r="C3" s="10" t="s">
        <v>2</v>
      </c>
      <c r="D3" s="11" t="s">
        <v>3</v>
      </c>
      <c r="E3" s="12" t="s">
        <v>4</v>
      </c>
      <c r="F3" s="12" t="s">
        <v>5</v>
      </c>
      <c r="G3" s="9" t="s">
        <v>6</v>
      </c>
      <c r="H3" s="2" t="s">
        <v>7</v>
      </c>
      <c r="I3" s="12" t="s">
        <v>4</v>
      </c>
      <c r="J3" s="12" t="s">
        <v>5</v>
      </c>
      <c r="K3" s="9" t="s">
        <v>35</v>
      </c>
      <c r="L3" s="2" t="s">
        <v>7</v>
      </c>
      <c r="M3" s="12" t="s">
        <v>8</v>
      </c>
      <c r="N3" s="2" t="s">
        <v>9</v>
      </c>
      <c r="O3" s="2" t="s">
        <v>10</v>
      </c>
      <c r="P3" s="3">
        <v>33.4</v>
      </c>
    </row>
    <row r="4" spans="1:16" ht="33" customHeight="1">
      <c r="A4" s="13">
        <v>1</v>
      </c>
      <c r="B4" s="20" t="s">
        <v>14</v>
      </c>
      <c r="C4" s="15" t="s">
        <v>11</v>
      </c>
      <c r="D4" s="19">
        <v>1</v>
      </c>
      <c r="E4" s="17">
        <v>9405.17</v>
      </c>
      <c r="F4" s="4">
        <f t="shared" ref="F4:F7" si="0">G4-E4</f>
        <v>1881.0300000000007</v>
      </c>
      <c r="G4" s="18">
        <v>11286.2</v>
      </c>
      <c r="H4" s="17">
        <f t="shared" ref="H4:H7" si="1">G4*D4</f>
        <v>11286.2</v>
      </c>
      <c r="I4" s="4">
        <f t="shared" ref="I4:I7" si="2">E4*1.15</f>
        <v>10815.9455</v>
      </c>
      <c r="J4" s="4">
        <f t="shared" ref="J4:J7" si="3">K4-I4</f>
        <v>2163.1844999999994</v>
      </c>
      <c r="K4" s="4">
        <f t="shared" ref="K4:K7" si="4">G4*1.15</f>
        <v>12979.13</v>
      </c>
      <c r="L4" s="16">
        <f t="shared" ref="L4:L7" si="5">K4*D4</f>
        <v>12979.13</v>
      </c>
      <c r="M4" s="4">
        <f t="shared" ref="M4:M7" si="6">(G4+K4)/2</f>
        <v>12132.665000000001</v>
      </c>
      <c r="N4" s="14" t="s">
        <v>49</v>
      </c>
      <c r="O4" s="4" t="s">
        <v>45</v>
      </c>
    </row>
    <row r="5" spans="1:16" ht="33" customHeight="1">
      <c r="A5" s="13">
        <v>2</v>
      </c>
      <c r="B5" s="20" t="s">
        <v>15</v>
      </c>
      <c r="C5" s="15" t="s">
        <v>11</v>
      </c>
      <c r="D5" s="19">
        <v>1</v>
      </c>
      <c r="E5" s="17">
        <v>9511.23</v>
      </c>
      <c r="F5" s="4">
        <f t="shared" si="0"/>
        <v>1902.25</v>
      </c>
      <c r="G5" s="18">
        <v>11413.48</v>
      </c>
      <c r="H5" s="17">
        <f t="shared" si="1"/>
        <v>11413.48</v>
      </c>
      <c r="I5" s="4">
        <f t="shared" si="2"/>
        <v>10937.914499999999</v>
      </c>
      <c r="J5" s="4">
        <f t="shared" si="3"/>
        <v>2187.5874999999996</v>
      </c>
      <c r="K5" s="4">
        <f t="shared" si="4"/>
        <v>13125.501999999999</v>
      </c>
      <c r="L5" s="16">
        <f t="shared" si="5"/>
        <v>13125.501999999999</v>
      </c>
      <c r="M5" s="4">
        <f t="shared" si="6"/>
        <v>12269.490999999998</v>
      </c>
      <c r="N5" s="14" t="s">
        <v>49</v>
      </c>
      <c r="O5" s="4" t="s">
        <v>46</v>
      </c>
    </row>
    <row r="6" spans="1:16" ht="34.5" customHeight="1">
      <c r="A6" s="13">
        <v>3</v>
      </c>
      <c r="B6" s="20" t="s">
        <v>16</v>
      </c>
      <c r="C6" s="15" t="s">
        <v>11</v>
      </c>
      <c r="D6" s="19">
        <v>1</v>
      </c>
      <c r="E6" s="17">
        <v>8460.27</v>
      </c>
      <c r="F6" s="4">
        <f t="shared" si="0"/>
        <v>1692.0499999999993</v>
      </c>
      <c r="G6" s="18">
        <v>10152.32</v>
      </c>
      <c r="H6" s="17">
        <f t="shared" si="1"/>
        <v>10152.32</v>
      </c>
      <c r="I6" s="4">
        <f t="shared" si="2"/>
        <v>9729.3104999999996</v>
      </c>
      <c r="J6" s="4">
        <f t="shared" si="3"/>
        <v>1945.8575000000001</v>
      </c>
      <c r="K6" s="4">
        <f t="shared" si="4"/>
        <v>11675.168</v>
      </c>
      <c r="L6" s="16">
        <f t="shared" si="5"/>
        <v>11675.168</v>
      </c>
      <c r="M6" s="4">
        <f t="shared" si="6"/>
        <v>10913.743999999999</v>
      </c>
      <c r="N6" s="14" t="s">
        <v>49</v>
      </c>
      <c r="O6" s="4" t="s">
        <v>47</v>
      </c>
    </row>
    <row r="7" spans="1:16" ht="36.75" customHeight="1">
      <c r="A7" s="13">
        <v>4</v>
      </c>
      <c r="B7" s="20" t="s">
        <v>17</v>
      </c>
      <c r="C7" s="15" t="s">
        <v>11</v>
      </c>
      <c r="D7" s="19">
        <v>1</v>
      </c>
      <c r="E7" s="17">
        <v>10011.51</v>
      </c>
      <c r="F7" s="4">
        <f t="shared" si="0"/>
        <v>2002.2999999999993</v>
      </c>
      <c r="G7" s="18">
        <v>12013.81</v>
      </c>
      <c r="H7" s="17">
        <f t="shared" si="1"/>
        <v>12013.81</v>
      </c>
      <c r="I7" s="4">
        <f t="shared" si="2"/>
        <v>11513.236499999999</v>
      </c>
      <c r="J7" s="4">
        <f t="shared" si="3"/>
        <v>2302.6449999999986</v>
      </c>
      <c r="K7" s="4">
        <f t="shared" si="4"/>
        <v>13815.881499999998</v>
      </c>
      <c r="L7" s="16">
        <f t="shared" si="5"/>
        <v>13815.881499999998</v>
      </c>
      <c r="M7" s="4">
        <f t="shared" si="6"/>
        <v>12914.845749999999</v>
      </c>
      <c r="N7" s="14" t="s">
        <v>49</v>
      </c>
      <c r="O7" s="4" t="s">
        <v>48</v>
      </c>
    </row>
    <row r="8" spans="1:16" ht="26.25" customHeight="1">
      <c r="A8" s="13">
        <v>5</v>
      </c>
      <c r="B8" s="20" t="s">
        <v>28</v>
      </c>
      <c r="C8" s="35" t="s">
        <v>12</v>
      </c>
      <c r="D8" s="21">
        <v>5</v>
      </c>
      <c r="E8" s="17">
        <v>1349.28</v>
      </c>
      <c r="F8" s="4">
        <f t="shared" ref="F8:F14" si="7">G8-E8</f>
        <v>269.86000000000013</v>
      </c>
      <c r="G8" s="18">
        <v>1619.14</v>
      </c>
      <c r="H8" s="17">
        <f t="shared" ref="H8:H14" si="8">G8*D8</f>
        <v>8095.7000000000007</v>
      </c>
      <c r="I8" s="4">
        <f t="shared" ref="I8:I14" si="9">E8*1.15</f>
        <v>1551.6719999999998</v>
      </c>
      <c r="J8" s="4">
        <f t="shared" ref="J8:J14" si="10">K8-I8</f>
        <v>310.33900000000017</v>
      </c>
      <c r="K8" s="4">
        <f t="shared" ref="K8:K14" si="11">G8*1.15</f>
        <v>1862.011</v>
      </c>
      <c r="L8" s="16">
        <f t="shared" ref="L8:L14" si="12">K8*D8</f>
        <v>9310.0550000000003</v>
      </c>
      <c r="M8" s="4">
        <f t="shared" ref="M8:M14" si="13">(G8+K8)/2</f>
        <v>1740.5754999999999</v>
      </c>
      <c r="N8" s="14" t="s">
        <v>49</v>
      </c>
      <c r="O8" s="5" t="s">
        <v>42</v>
      </c>
    </row>
    <row r="9" spans="1:16" ht="26.25" customHeight="1">
      <c r="A9" s="13">
        <v>6</v>
      </c>
      <c r="B9" s="20" t="s">
        <v>29</v>
      </c>
      <c r="C9" s="35" t="s">
        <v>12</v>
      </c>
      <c r="D9" s="21">
        <v>7</v>
      </c>
      <c r="E9" s="17">
        <v>2209.7399999999998</v>
      </c>
      <c r="F9" s="4">
        <f t="shared" si="7"/>
        <v>441.95000000000027</v>
      </c>
      <c r="G9" s="18">
        <v>2651.69</v>
      </c>
      <c r="H9" s="17">
        <f t="shared" si="8"/>
        <v>18561.830000000002</v>
      </c>
      <c r="I9" s="4">
        <f t="shared" si="9"/>
        <v>2541.2009999999996</v>
      </c>
      <c r="J9" s="4">
        <f t="shared" si="10"/>
        <v>508.24250000000029</v>
      </c>
      <c r="K9" s="4">
        <f t="shared" si="11"/>
        <v>3049.4434999999999</v>
      </c>
      <c r="L9" s="16">
        <f t="shared" si="12"/>
        <v>21346.104499999998</v>
      </c>
      <c r="M9" s="4">
        <f t="shared" si="13"/>
        <v>2850.56675</v>
      </c>
      <c r="N9" s="14" t="s">
        <v>49</v>
      </c>
      <c r="O9" s="5" t="s">
        <v>43</v>
      </c>
    </row>
    <row r="10" spans="1:16" ht="27" customHeight="1">
      <c r="A10" s="13">
        <v>7</v>
      </c>
      <c r="B10" s="20" t="s">
        <v>30</v>
      </c>
      <c r="C10" s="35" t="s">
        <v>12</v>
      </c>
      <c r="D10" s="21">
        <v>4</v>
      </c>
      <c r="E10" s="17">
        <v>2108.1</v>
      </c>
      <c r="F10" s="4">
        <f t="shared" si="7"/>
        <v>421.61999999999989</v>
      </c>
      <c r="G10" s="18">
        <v>2529.7199999999998</v>
      </c>
      <c r="H10" s="17">
        <f t="shared" si="8"/>
        <v>10118.879999999999</v>
      </c>
      <c r="I10" s="4">
        <f t="shared" si="9"/>
        <v>2424.3149999999996</v>
      </c>
      <c r="J10" s="4">
        <f t="shared" si="10"/>
        <v>484.86299999999983</v>
      </c>
      <c r="K10" s="4">
        <f t="shared" si="11"/>
        <v>2909.1779999999994</v>
      </c>
      <c r="L10" s="16">
        <f t="shared" si="12"/>
        <v>11636.711999999998</v>
      </c>
      <c r="M10" s="4">
        <f t="shared" si="13"/>
        <v>2719.4489999999996</v>
      </c>
      <c r="N10" s="14" t="s">
        <v>49</v>
      </c>
      <c r="O10" s="5" t="s">
        <v>44</v>
      </c>
    </row>
    <row r="11" spans="1:16" ht="27" customHeight="1">
      <c r="A11" s="13">
        <v>8</v>
      </c>
      <c r="B11" s="20" t="s">
        <v>31</v>
      </c>
      <c r="C11" s="35" t="s">
        <v>12</v>
      </c>
      <c r="D11" s="21">
        <v>2</v>
      </c>
      <c r="E11" s="17">
        <v>386.26</v>
      </c>
      <c r="F11" s="4">
        <f t="shared" si="7"/>
        <v>77.25</v>
      </c>
      <c r="G11" s="18">
        <v>463.51</v>
      </c>
      <c r="H11" s="17">
        <f t="shared" si="8"/>
        <v>927.02</v>
      </c>
      <c r="I11" s="4">
        <f t="shared" si="9"/>
        <v>444.19899999999996</v>
      </c>
      <c r="J11" s="4">
        <f t="shared" si="10"/>
        <v>88.837499999999977</v>
      </c>
      <c r="K11" s="4">
        <f t="shared" si="11"/>
        <v>533.03649999999993</v>
      </c>
      <c r="L11" s="16">
        <f t="shared" si="12"/>
        <v>1066.0729999999999</v>
      </c>
      <c r="M11" s="4">
        <f t="shared" si="13"/>
        <v>498.27324999999996</v>
      </c>
      <c r="N11" s="14" t="s">
        <v>50</v>
      </c>
      <c r="O11" s="16" t="s">
        <v>54</v>
      </c>
    </row>
    <row r="12" spans="1:16" ht="24.75" customHeight="1">
      <c r="A12" s="13">
        <v>9</v>
      </c>
      <c r="B12" s="20" t="s">
        <v>32</v>
      </c>
      <c r="C12" s="35" t="s">
        <v>12</v>
      </c>
      <c r="D12" s="21">
        <v>2</v>
      </c>
      <c r="E12" s="17">
        <v>258.08999999999997</v>
      </c>
      <c r="F12" s="4">
        <f t="shared" si="7"/>
        <v>51.620000000000005</v>
      </c>
      <c r="G12" s="18">
        <v>309.70999999999998</v>
      </c>
      <c r="H12" s="17">
        <f t="shared" si="8"/>
        <v>619.41999999999996</v>
      </c>
      <c r="I12" s="4">
        <f t="shared" si="9"/>
        <v>296.80349999999993</v>
      </c>
      <c r="J12" s="4">
        <f t="shared" si="10"/>
        <v>59.363</v>
      </c>
      <c r="K12" s="4">
        <f t="shared" si="11"/>
        <v>356.16649999999993</v>
      </c>
      <c r="L12" s="16">
        <f t="shared" si="12"/>
        <v>712.33299999999986</v>
      </c>
      <c r="M12" s="4">
        <f t="shared" si="13"/>
        <v>332.93824999999993</v>
      </c>
      <c r="N12" s="14" t="s">
        <v>50</v>
      </c>
      <c r="O12" s="16" t="s">
        <v>54</v>
      </c>
    </row>
    <row r="13" spans="1:16" ht="24.75" customHeight="1">
      <c r="A13" s="13">
        <v>10</v>
      </c>
      <c r="B13" s="20" t="s">
        <v>52</v>
      </c>
      <c r="C13" s="35" t="s">
        <v>12</v>
      </c>
      <c r="D13" s="21">
        <v>2</v>
      </c>
      <c r="E13" s="17">
        <v>124.3</v>
      </c>
      <c r="F13" s="4">
        <f t="shared" si="7"/>
        <v>8.7000000000000028</v>
      </c>
      <c r="G13" s="18">
        <v>133</v>
      </c>
      <c r="H13" s="17">
        <f t="shared" si="8"/>
        <v>266</v>
      </c>
      <c r="I13" s="4">
        <f t="shared" si="9"/>
        <v>142.94499999999999</v>
      </c>
      <c r="J13" s="4">
        <f t="shared" si="10"/>
        <v>10.004999999999995</v>
      </c>
      <c r="K13" s="4">
        <f t="shared" si="11"/>
        <v>152.94999999999999</v>
      </c>
      <c r="L13" s="16">
        <f t="shared" si="12"/>
        <v>305.89999999999998</v>
      </c>
      <c r="M13" s="4">
        <f t="shared" si="13"/>
        <v>142.97499999999999</v>
      </c>
      <c r="N13" s="14" t="s">
        <v>50</v>
      </c>
      <c r="O13" s="16" t="s">
        <v>54</v>
      </c>
    </row>
    <row r="14" spans="1:16" ht="28.5" customHeight="1">
      <c r="A14" s="13">
        <v>11</v>
      </c>
      <c r="B14" s="20" t="s">
        <v>33</v>
      </c>
      <c r="C14" s="35" t="s">
        <v>12</v>
      </c>
      <c r="D14" s="21">
        <v>2</v>
      </c>
      <c r="E14" s="17">
        <v>1526.5</v>
      </c>
      <c r="F14" s="4">
        <f t="shared" si="7"/>
        <v>305.29999999999995</v>
      </c>
      <c r="G14" s="18">
        <v>1831.8</v>
      </c>
      <c r="H14" s="17">
        <f t="shared" si="8"/>
        <v>3663.6</v>
      </c>
      <c r="I14" s="4">
        <f t="shared" si="9"/>
        <v>1755.4749999999999</v>
      </c>
      <c r="J14" s="4">
        <f t="shared" si="10"/>
        <v>351.0949999999998</v>
      </c>
      <c r="K14" s="4">
        <f t="shared" si="11"/>
        <v>2106.5699999999997</v>
      </c>
      <c r="L14" s="16">
        <f t="shared" si="12"/>
        <v>4213.1399999999994</v>
      </c>
      <c r="M14" s="4">
        <f t="shared" si="13"/>
        <v>1969.1849999999999</v>
      </c>
      <c r="N14" s="14" t="s">
        <v>50</v>
      </c>
      <c r="O14" s="16" t="s">
        <v>54</v>
      </c>
    </row>
    <row r="15" spans="1:16" ht="28.5" customHeight="1">
      <c r="A15" s="13">
        <v>12</v>
      </c>
      <c r="B15" s="20" t="s">
        <v>34</v>
      </c>
      <c r="C15" s="35" t="s">
        <v>11</v>
      </c>
      <c r="D15" s="21">
        <v>10</v>
      </c>
      <c r="E15" s="17">
        <v>143.63</v>
      </c>
      <c r="F15" s="4">
        <f t="shared" ref="F15:F25" si="14">G15-E15</f>
        <v>28.730000000000018</v>
      </c>
      <c r="G15" s="18">
        <v>172.36</v>
      </c>
      <c r="H15" s="17">
        <f t="shared" ref="H15:H25" si="15">G15*D15</f>
        <v>1723.6000000000001</v>
      </c>
      <c r="I15" s="4">
        <f t="shared" ref="I15:I25" si="16">E15*1.15</f>
        <v>165.17449999999999</v>
      </c>
      <c r="J15" s="4">
        <f t="shared" ref="J15:J25" si="17">K15-I15</f>
        <v>33.039500000000004</v>
      </c>
      <c r="K15" s="4">
        <f t="shared" ref="K15:K25" si="18">G15*1.15</f>
        <v>198.214</v>
      </c>
      <c r="L15" s="16">
        <f t="shared" ref="L15:L25" si="19">K15*D15</f>
        <v>1982.1399999999999</v>
      </c>
      <c r="M15" s="4">
        <f t="shared" ref="M15:M25" si="20">(G15+K15)/2</f>
        <v>185.28700000000001</v>
      </c>
      <c r="N15" s="14" t="s">
        <v>51</v>
      </c>
      <c r="O15" s="16" t="s">
        <v>55</v>
      </c>
    </row>
    <row r="16" spans="1:16" ht="37.5" customHeight="1">
      <c r="A16" s="13">
        <v>13</v>
      </c>
      <c r="B16" s="22" t="s">
        <v>18</v>
      </c>
      <c r="C16" s="23" t="s">
        <v>11</v>
      </c>
      <c r="D16" s="24">
        <v>1</v>
      </c>
      <c r="E16" s="25">
        <v>103.33</v>
      </c>
      <c r="F16" s="26">
        <f t="shared" si="14"/>
        <v>20.67</v>
      </c>
      <c r="G16" s="27">
        <v>124</v>
      </c>
      <c r="H16" s="25">
        <f t="shared" si="15"/>
        <v>124</v>
      </c>
      <c r="I16" s="26">
        <f t="shared" si="16"/>
        <v>118.8295</v>
      </c>
      <c r="J16" s="26">
        <f t="shared" si="17"/>
        <v>23.770499999999998</v>
      </c>
      <c r="K16" s="26">
        <f t="shared" si="18"/>
        <v>142.6</v>
      </c>
      <c r="L16" s="28">
        <f t="shared" si="19"/>
        <v>142.6</v>
      </c>
      <c r="M16" s="26">
        <f t="shared" si="20"/>
        <v>133.30000000000001</v>
      </c>
      <c r="N16" s="29" t="s">
        <v>56</v>
      </c>
      <c r="O16" s="28" t="s">
        <v>53</v>
      </c>
    </row>
    <row r="17" spans="1:16" ht="42" customHeight="1">
      <c r="A17" s="13">
        <v>14</v>
      </c>
      <c r="B17" s="22" t="s">
        <v>19</v>
      </c>
      <c r="C17" s="23" t="s">
        <v>11</v>
      </c>
      <c r="D17" s="24">
        <v>1</v>
      </c>
      <c r="E17" s="25">
        <v>114.44</v>
      </c>
      <c r="F17" s="26">
        <f t="shared" si="14"/>
        <v>22.890000000000015</v>
      </c>
      <c r="G17" s="27">
        <v>137.33000000000001</v>
      </c>
      <c r="H17" s="25">
        <f t="shared" si="15"/>
        <v>137.33000000000001</v>
      </c>
      <c r="I17" s="26">
        <f t="shared" si="16"/>
        <v>131.60599999999999</v>
      </c>
      <c r="J17" s="26">
        <f t="shared" si="17"/>
        <v>26.323499999999996</v>
      </c>
      <c r="K17" s="26">
        <f t="shared" si="18"/>
        <v>157.92949999999999</v>
      </c>
      <c r="L17" s="28">
        <f t="shared" si="19"/>
        <v>157.92949999999999</v>
      </c>
      <c r="M17" s="26">
        <f t="shared" si="20"/>
        <v>147.62975</v>
      </c>
      <c r="N17" s="29" t="s">
        <v>56</v>
      </c>
      <c r="O17" s="28" t="s">
        <v>53</v>
      </c>
    </row>
    <row r="18" spans="1:16" ht="28.5" customHeight="1">
      <c r="A18" s="13">
        <v>15</v>
      </c>
      <c r="B18" s="22" t="s">
        <v>20</v>
      </c>
      <c r="C18" s="32" t="s">
        <v>11</v>
      </c>
      <c r="D18" s="31">
        <v>5</v>
      </c>
      <c r="E18" s="25">
        <v>478.63</v>
      </c>
      <c r="F18" s="26">
        <f t="shared" si="14"/>
        <v>95.730000000000018</v>
      </c>
      <c r="G18" s="27">
        <v>574.36</v>
      </c>
      <c r="H18" s="25">
        <f t="shared" si="15"/>
        <v>2871.8</v>
      </c>
      <c r="I18" s="26">
        <f t="shared" si="16"/>
        <v>550.42449999999997</v>
      </c>
      <c r="J18" s="26">
        <f t="shared" si="17"/>
        <v>110.08950000000004</v>
      </c>
      <c r="K18" s="26">
        <f t="shared" si="18"/>
        <v>660.51400000000001</v>
      </c>
      <c r="L18" s="28">
        <f t="shared" si="19"/>
        <v>3302.57</v>
      </c>
      <c r="M18" s="26">
        <f t="shared" si="20"/>
        <v>617.43700000000001</v>
      </c>
      <c r="N18" s="29" t="s">
        <v>56</v>
      </c>
      <c r="O18" s="30" t="s">
        <v>36</v>
      </c>
    </row>
    <row r="19" spans="1:16" ht="28.5" customHeight="1">
      <c r="A19" s="13">
        <v>16</v>
      </c>
      <c r="B19" s="22" t="s">
        <v>21</v>
      </c>
      <c r="C19" s="32"/>
      <c r="D19" s="31">
        <v>5</v>
      </c>
      <c r="E19" s="25">
        <v>566.15</v>
      </c>
      <c r="F19" s="26">
        <f t="shared" si="14"/>
        <v>113.23000000000002</v>
      </c>
      <c r="G19" s="27">
        <v>679.38</v>
      </c>
      <c r="H19" s="25">
        <f t="shared" si="15"/>
        <v>3396.9</v>
      </c>
      <c r="I19" s="26">
        <f t="shared" si="16"/>
        <v>651.07249999999988</v>
      </c>
      <c r="J19" s="26">
        <f t="shared" si="17"/>
        <v>130.21450000000004</v>
      </c>
      <c r="K19" s="26">
        <f t="shared" si="18"/>
        <v>781.28699999999992</v>
      </c>
      <c r="L19" s="28">
        <f t="shared" si="19"/>
        <v>3906.4349999999995</v>
      </c>
      <c r="M19" s="26">
        <f t="shared" si="20"/>
        <v>730.33349999999996</v>
      </c>
      <c r="N19" s="29" t="s">
        <v>56</v>
      </c>
      <c r="O19" s="30" t="s">
        <v>37</v>
      </c>
    </row>
    <row r="20" spans="1:16" ht="28.5" customHeight="1">
      <c r="A20" s="13">
        <v>17</v>
      </c>
      <c r="B20" s="22" t="s">
        <v>22</v>
      </c>
      <c r="C20" s="32" t="s">
        <v>11</v>
      </c>
      <c r="D20" s="31">
        <v>2</v>
      </c>
      <c r="E20" s="25">
        <v>343.11</v>
      </c>
      <c r="F20" s="26">
        <f t="shared" si="14"/>
        <v>68.62</v>
      </c>
      <c r="G20" s="27">
        <v>411.73</v>
      </c>
      <c r="H20" s="25">
        <f t="shared" si="15"/>
        <v>823.46</v>
      </c>
      <c r="I20" s="26">
        <f t="shared" si="16"/>
        <v>394.57650000000001</v>
      </c>
      <c r="J20" s="26">
        <f t="shared" si="17"/>
        <v>78.912999999999954</v>
      </c>
      <c r="K20" s="26">
        <f t="shared" si="18"/>
        <v>473.48949999999996</v>
      </c>
      <c r="L20" s="28">
        <f t="shared" si="19"/>
        <v>946.97899999999993</v>
      </c>
      <c r="M20" s="26">
        <f t="shared" si="20"/>
        <v>442.60974999999996</v>
      </c>
      <c r="N20" s="29" t="s">
        <v>56</v>
      </c>
      <c r="O20" s="30" t="s">
        <v>36</v>
      </c>
    </row>
    <row r="21" spans="1:16" ht="28.5" customHeight="1">
      <c r="A21" s="13">
        <v>18</v>
      </c>
      <c r="B21" s="22" t="s">
        <v>23</v>
      </c>
      <c r="C21" s="32" t="s">
        <v>11</v>
      </c>
      <c r="D21" s="31">
        <v>2</v>
      </c>
      <c r="E21" s="25">
        <v>375.75</v>
      </c>
      <c r="F21" s="26">
        <f t="shared" si="14"/>
        <v>75.149999999999977</v>
      </c>
      <c r="G21" s="27">
        <v>450.9</v>
      </c>
      <c r="H21" s="25">
        <f t="shared" si="15"/>
        <v>901.8</v>
      </c>
      <c r="I21" s="26">
        <f t="shared" si="16"/>
        <v>432.11249999999995</v>
      </c>
      <c r="J21" s="26">
        <f t="shared" si="17"/>
        <v>86.422500000000014</v>
      </c>
      <c r="K21" s="26">
        <f t="shared" si="18"/>
        <v>518.53499999999997</v>
      </c>
      <c r="L21" s="28">
        <f t="shared" si="19"/>
        <v>1037.07</v>
      </c>
      <c r="M21" s="26">
        <f t="shared" si="20"/>
        <v>484.71749999999997</v>
      </c>
      <c r="N21" s="29" t="s">
        <v>56</v>
      </c>
      <c r="O21" s="30" t="s">
        <v>37</v>
      </c>
    </row>
    <row r="22" spans="1:16" ht="28.5" customHeight="1">
      <c r="A22" s="13">
        <v>19</v>
      </c>
      <c r="B22" s="22" t="s">
        <v>24</v>
      </c>
      <c r="C22" s="32" t="s">
        <v>11</v>
      </c>
      <c r="D22" s="31">
        <v>2</v>
      </c>
      <c r="E22" s="25">
        <v>374.79</v>
      </c>
      <c r="F22" s="26">
        <f t="shared" si="14"/>
        <v>74.95999999999998</v>
      </c>
      <c r="G22" s="27">
        <v>449.75</v>
      </c>
      <c r="H22" s="25">
        <f t="shared" si="15"/>
        <v>899.5</v>
      </c>
      <c r="I22" s="26">
        <f t="shared" si="16"/>
        <v>431.00849999999997</v>
      </c>
      <c r="J22" s="26">
        <f t="shared" si="17"/>
        <v>86.204000000000008</v>
      </c>
      <c r="K22" s="26">
        <f t="shared" si="18"/>
        <v>517.21249999999998</v>
      </c>
      <c r="L22" s="28">
        <f t="shared" si="19"/>
        <v>1034.425</v>
      </c>
      <c r="M22" s="26">
        <f t="shared" si="20"/>
        <v>483.48124999999999</v>
      </c>
      <c r="N22" s="29" t="s">
        <v>56</v>
      </c>
      <c r="O22" s="30" t="s">
        <v>38</v>
      </c>
    </row>
    <row r="23" spans="1:16" ht="28.5" customHeight="1">
      <c r="A23" s="13">
        <v>20</v>
      </c>
      <c r="B23" s="22" t="s">
        <v>25</v>
      </c>
      <c r="C23" s="32" t="s">
        <v>11</v>
      </c>
      <c r="D23" s="31">
        <v>2</v>
      </c>
      <c r="E23" s="25">
        <v>416.76</v>
      </c>
      <c r="F23" s="26">
        <f t="shared" si="14"/>
        <v>83.350000000000023</v>
      </c>
      <c r="G23" s="27">
        <v>500.11</v>
      </c>
      <c r="H23" s="25">
        <f t="shared" si="15"/>
        <v>1000.22</v>
      </c>
      <c r="I23" s="26">
        <f t="shared" si="16"/>
        <v>479.27399999999994</v>
      </c>
      <c r="J23" s="26">
        <f t="shared" si="17"/>
        <v>95.85250000000002</v>
      </c>
      <c r="K23" s="26">
        <f t="shared" si="18"/>
        <v>575.12649999999996</v>
      </c>
      <c r="L23" s="28">
        <f t="shared" si="19"/>
        <v>1150.2529999999999</v>
      </c>
      <c r="M23" s="26">
        <f t="shared" si="20"/>
        <v>537.61824999999999</v>
      </c>
      <c r="N23" s="29" t="s">
        <v>56</v>
      </c>
      <c r="O23" s="30" t="s">
        <v>39</v>
      </c>
    </row>
    <row r="24" spans="1:16" ht="28.5" customHeight="1">
      <c r="A24" s="13">
        <v>21</v>
      </c>
      <c r="B24" s="22" t="s">
        <v>26</v>
      </c>
      <c r="C24" s="32" t="s">
        <v>11</v>
      </c>
      <c r="D24" s="31">
        <v>2</v>
      </c>
      <c r="E24" s="25">
        <v>442.78</v>
      </c>
      <c r="F24" s="26">
        <f t="shared" si="14"/>
        <v>88.560000000000059</v>
      </c>
      <c r="G24" s="27">
        <v>531.34</v>
      </c>
      <c r="H24" s="25">
        <f t="shared" si="15"/>
        <v>1062.68</v>
      </c>
      <c r="I24" s="26">
        <f t="shared" si="16"/>
        <v>509.19699999999995</v>
      </c>
      <c r="J24" s="26">
        <f t="shared" si="17"/>
        <v>101.84399999999999</v>
      </c>
      <c r="K24" s="26">
        <f t="shared" si="18"/>
        <v>611.04099999999994</v>
      </c>
      <c r="L24" s="28">
        <f t="shared" si="19"/>
        <v>1222.0819999999999</v>
      </c>
      <c r="M24" s="26">
        <f t="shared" si="20"/>
        <v>571.19049999999993</v>
      </c>
      <c r="N24" s="29" t="s">
        <v>56</v>
      </c>
      <c r="O24" s="30" t="s">
        <v>40</v>
      </c>
    </row>
    <row r="25" spans="1:16" ht="24.75" customHeight="1">
      <c r="A25" s="13">
        <v>22</v>
      </c>
      <c r="B25" s="22" t="s">
        <v>27</v>
      </c>
      <c r="C25" s="32" t="s">
        <v>11</v>
      </c>
      <c r="D25" s="31">
        <v>2</v>
      </c>
      <c r="E25" s="25">
        <v>424.12</v>
      </c>
      <c r="F25" s="26">
        <f t="shared" si="14"/>
        <v>84.82</v>
      </c>
      <c r="G25" s="27">
        <v>508.94</v>
      </c>
      <c r="H25" s="25">
        <f t="shared" si="15"/>
        <v>1017.88</v>
      </c>
      <c r="I25" s="26">
        <f t="shared" si="16"/>
        <v>487.73799999999994</v>
      </c>
      <c r="J25" s="26">
        <f t="shared" si="17"/>
        <v>97.543000000000006</v>
      </c>
      <c r="K25" s="26">
        <f t="shared" si="18"/>
        <v>585.28099999999995</v>
      </c>
      <c r="L25" s="28">
        <f t="shared" si="19"/>
        <v>1170.5619999999999</v>
      </c>
      <c r="M25" s="26">
        <f t="shared" si="20"/>
        <v>547.1105</v>
      </c>
      <c r="N25" s="29" t="s">
        <v>56</v>
      </c>
      <c r="O25" s="30" t="s">
        <v>41</v>
      </c>
    </row>
    <row r="26" spans="1:16" ht="15">
      <c r="A26" s="36"/>
      <c r="B26" s="33"/>
      <c r="C26" s="33"/>
      <c r="D26" s="33"/>
      <c r="E26" s="33"/>
      <c r="F26" s="39"/>
      <c r="G26" s="33"/>
      <c r="H26" s="33"/>
      <c r="I26" s="33"/>
      <c r="J26" s="33"/>
      <c r="K26" s="33"/>
      <c r="L26" s="33"/>
      <c r="M26" s="33"/>
      <c r="N26" s="33"/>
      <c r="O26" s="33"/>
      <c r="P26"/>
    </row>
    <row r="27" spans="1:16" ht="15">
      <c r="A27" s="36"/>
      <c r="B27" s="36"/>
      <c r="C27" s="36"/>
      <c r="D27" s="37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8"/>
    </row>
    <row r="28" spans="1:16" ht="15">
      <c r="A28" s="36"/>
      <c r="B28" s="36"/>
      <c r="C28" s="36"/>
      <c r="D28" s="37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8"/>
    </row>
  </sheetData>
  <mergeCells count="1">
    <mergeCell ref="B2:O2"/>
  </mergeCells>
  <pageMargins left="0.15748031496062992" right="0.23622047244094491" top="0.35433070866141736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3843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2022-02-09T13:27:52Z</cp:lastPrinted>
  <dcterms:created xsi:type="dcterms:W3CDTF">2021-08-02T11:26:45Z</dcterms:created>
  <dcterms:modified xsi:type="dcterms:W3CDTF">2022-02-21T09:32:29Z</dcterms:modified>
</cp:coreProperties>
</file>