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User\Desktop\Лена\Прозоро\Відкриті торги 2022\Відкриті торги (постанова 1178) 2022\реактиви поліклініка\"/>
    </mc:Choice>
  </mc:AlternateContent>
  <xr:revisionPtr revIDLastSave="0" documentId="8_{CC391775-777D-46BB-A69B-5B3EB291AED5}" xr6:coauthVersionLast="36" xr6:coauthVersionMax="36" xr10:uidLastSave="{00000000-0000-0000-0000-000000000000}"/>
  <bookViews>
    <workbookView xWindow="0" yWindow="0" windowWidth="21570" windowHeight="7980" activeTab="1" xr2:uid="{00000000-000D-0000-FFFF-FFFF00000000}"/>
  </bookViews>
  <sheets>
    <sheet name="Комерційна" sheetId="1" r:id="rId1"/>
    <sheet name="МТВ"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27" i="1"/>
  <c r="G28" i="1"/>
  <c r="H28" i="1"/>
  <c r="H27" i="1"/>
  <c r="G29" i="2"/>
  <c r="G30" i="2"/>
  <c r="G26" i="1" l="1"/>
  <c r="G25" i="1"/>
  <c r="G24" i="1"/>
  <c r="G23" i="1"/>
  <c r="G22" i="1"/>
  <c r="G21" i="1"/>
  <c r="G20" i="1"/>
  <c r="G19" i="1"/>
  <c r="G27" i="2" l="1"/>
  <c r="G28" i="2"/>
  <c r="G21" i="2"/>
  <c r="G22" i="2"/>
  <c r="G23" i="2"/>
  <c r="G24" i="2"/>
  <c r="G25" i="2"/>
  <c r="G26" i="2"/>
  <c r="G15" i="2"/>
  <c r="G10" i="2"/>
  <c r="G20" i="2" l="1"/>
  <c r="G19" i="2"/>
  <c r="G18" i="2"/>
  <c r="G17" i="2"/>
  <c r="G16" i="2"/>
  <c r="F14" i="2"/>
  <c r="G14" i="2" s="1"/>
  <c r="G13" i="2"/>
  <c r="F12" i="2"/>
  <c r="G12" i="2" s="1"/>
  <c r="F11" i="2"/>
  <c r="G11" i="2" s="1"/>
  <c r="G9" i="2"/>
  <c r="F8" i="2"/>
  <c r="G8" i="2" s="1"/>
  <c r="F7" i="2"/>
  <c r="G7" i="2" s="1"/>
  <c r="F6" i="2"/>
  <c r="G6" i="2" s="1"/>
  <c r="F5" i="2"/>
  <c r="G5" i="2" s="1"/>
  <c r="F4" i="2"/>
  <c r="G4" i="2" s="1"/>
  <c r="G31" i="2" l="1"/>
  <c r="G32" i="2" s="1"/>
  <c r="G11" i="1"/>
  <c r="G13" i="1"/>
  <c r="G14" i="1"/>
  <c r="G15" i="1"/>
  <c r="G16" i="1"/>
  <c r="G17" i="1"/>
  <c r="G18" i="1"/>
  <c r="G8" i="1" l="1"/>
  <c r="G7" i="1"/>
  <c r="F3" i="1" l="1"/>
  <c r="G3" i="1" s="1"/>
  <c r="F4" i="1"/>
  <c r="G4" i="1" s="1"/>
  <c r="F5" i="1"/>
  <c r="G5" i="1" s="1"/>
  <c r="F6" i="1"/>
  <c r="G6" i="1" s="1"/>
  <c r="F9" i="1"/>
  <c r="G9" i="1" s="1"/>
  <c r="F10" i="1"/>
  <c r="G10" i="1" s="1"/>
  <c r="F12" i="1"/>
  <c r="G12" i="1" s="1"/>
  <c r="F2" i="1"/>
  <c r="G2" i="1" s="1"/>
  <c r="G30" i="1" l="1"/>
</calcChain>
</file>

<file path=xl/sharedStrings.xml><?xml version="1.0" encoding="utf-8"?>
<sst xmlns="http://schemas.openxmlformats.org/spreadsheetml/2006/main" count="299" uniqueCount="161">
  <si>
    <t>№</t>
  </si>
  <si>
    <t>Повна назва товару</t>
  </si>
  <si>
    <t>КОД</t>
  </si>
  <si>
    <t>Од.вим.</t>
  </si>
  <si>
    <t>К-ть</t>
  </si>
  <si>
    <t>1</t>
  </si>
  <si>
    <t>Набір реагентів для визначення Тиреотропного гормону</t>
  </si>
  <si>
    <t>TSH1030</t>
  </si>
  <si>
    <t>пач.</t>
  </si>
  <si>
    <t>2912,00</t>
  </si>
  <si>
    <t>2</t>
  </si>
  <si>
    <t>Набір реагентів для визначення А/т до тиреопероксидази</t>
  </si>
  <si>
    <t>ATPO1020</t>
  </si>
  <si>
    <t>4617,00</t>
  </si>
  <si>
    <t>3</t>
  </si>
  <si>
    <t>Набір реагентів для визначення А/т до тиреоглобуліну</t>
  </si>
  <si>
    <t>ATG1010</t>
  </si>
  <si>
    <t>4</t>
  </si>
  <si>
    <t>Набір реагентів для визначення Пролактину</t>
  </si>
  <si>
    <t>DNOV032</t>
  </si>
  <si>
    <t>3196,00</t>
  </si>
  <si>
    <t>5</t>
  </si>
  <si>
    <t>Набір реагентів для визначення Фолікулостимулюючого гормону</t>
  </si>
  <si>
    <t>DNOV031</t>
  </si>
  <si>
    <t>6</t>
  </si>
  <si>
    <t>Набір реагентів для визначення Аскариди людської IgG</t>
  </si>
  <si>
    <t>ASCG0020</t>
  </si>
  <si>
    <t>6108,00</t>
  </si>
  <si>
    <t>7</t>
  </si>
  <si>
    <t>Набір реагентів для визначення Токсокари IgG</t>
  </si>
  <si>
    <t>TOCG0450</t>
  </si>
  <si>
    <t>5327,00</t>
  </si>
  <si>
    <t>8</t>
  </si>
  <si>
    <t>Набір реагентів для визначення Імуноглобуліну E (ІgE)</t>
  </si>
  <si>
    <t>DNOV102</t>
  </si>
  <si>
    <t>7103,00</t>
  </si>
  <si>
    <t>ПДВ:</t>
  </si>
  <si>
    <t>Всього з ПДВ:</t>
  </si>
  <si>
    <t>9</t>
  </si>
  <si>
    <t>10</t>
  </si>
  <si>
    <t>11</t>
  </si>
  <si>
    <t>12</t>
  </si>
  <si>
    <t>13</t>
  </si>
  <si>
    <t>14</t>
  </si>
  <si>
    <t>15</t>
  </si>
  <si>
    <t xml:space="preserve">TK030 </t>
  </si>
  <si>
    <t xml:space="preserve">Vitrotest Anti-Lamblia 0222 </t>
  </si>
  <si>
    <t xml:space="preserve">TK022 </t>
  </si>
  <si>
    <t xml:space="preserve">Vitrotest Anti-HCV (96) 0322 </t>
  </si>
  <si>
    <t xml:space="preserve">TK016 </t>
  </si>
  <si>
    <t xml:space="preserve">Vitrotest HBsAg ( 96 ) 0322 </t>
  </si>
  <si>
    <t xml:space="preserve">TK018 </t>
  </si>
  <si>
    <t xml:space="preserve">Vitrotest Anti-HBcore 0222 </t>
  </si>
  <si>
    <t>Ціна з ПДВ</t>
  </si>
  <si>
    <t>Сума з ПДВ</t>
  </si>
  <si>
    <t>DNOV030</t>
  </si>
  <si>
    <t>Набір реагентів для визначення Лютеїнізуючого гормону</t>
  </si>
  <si>
    <t>DNOV003</t>
  </si>
  <si>
    <t>Набір реагентів для визначення 17-бета-Естрадіолу</t>
  </si>
  <si>
    <t>DNOV111</t>
  </si>
  <si>
    <t>Набір реагентів для визначення Інсуліну</t>
  </si>
  <si>
    <t>5814,38</t>
  </si>
  <si>
    <t>4560,34</t>
  </si>
  <si>
    <t>3419,72</t>
  </si>
  <si>
    <t>AE1816</t>
  </si>
  <si>
    <t>Імуноглобулін IgG 5+1</t>
  </si>
  <si>
    <t>AE1817</t>
  </si>
  <si>
    <t>Імуноглобулін IgA 5+1</t>
  </si>
  <si>
    <t>16</t>
  </si>
  <si>
    <t>17</t>
  </si>
  <si>
    <t>МТВ</t>
  </si>
  <si>
    <t>Набір для кількісного визначення ТТГ (Тиреотропного гормону) в сироватці або плазмі людини.
Формат планшета: розбірний.
Кількість визначень: 96.
Діапазон вимірювань, не менше 0.07-20   мкМОд/мл.
Кількість стандартів не менше 7 флаконів по 1 мл. 
Концентрації стандартів: 0  мкМОд/мл, 0.2 мкМОд/мл, 0.5   мкМОд/мл, 2.5   мкМОд/мл, 5 мкМОд/мл, 10  мкМОд/мл, 20   мкМОд/мл.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15 мл.
Чутливість набору: не більше 0.07  мкМОд/мл.
Зразок для аналізу: сироватка або плазма.
Наявність 1 фл. контрольного матеріалу. 
Об’єм зразку для аналізу: не більше 50 мкл.
Сумарний час інкубації не &gt;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</si>
  <si>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ІФА набір призначений для кількісного визначення аутоантитіл до ТПО (пероксидази щитовидної залози) в сироватці або плазмі людини.
Формат планшета: розбірний. 
Кількість визначень: 96.
Діапазон вимірювань, не менше 0.36-320 УОд/мл.
Кількість стандартів не менше 6 флаконів по 2 мл. 
Концентрації стандартів: 0 УОд/мл, 5  УОд/мл, 10  УОд/мл, 20  УОд/мл, 80  УОд/мл, 320  УОд/мл. 
Стандарти готові до використання, стабільність після відкриття – 6 місяців при температурі 2-8 ºС.
ІФА-набір повинен  містити у своєму складі готовий до використання розчин ТМБ, об‘ємом не менше 15 мл.
ІФА-набір повинен  містити у своєму складі готовий до використання розчин кон’югату, об‘ємом не менше 20 мл.
Чутливість набору: не більше 0.36  УОд/мл.
В набір має входити 2 флакони контрольного матеріалу. 
Об’єм зразку для аналізу: не менше 100 мкл.
Сумарний час інкубації не більше 1 г. 15 хв. Постановка аналізу проводиться без використання шейкера.
Для зберігання стрипів набір повинен бути укомплектований пакетом з фольги, з вологопоглиначем і замком типу «zip-lock».</t>
  </si>
  <si>
    <t>Метод: ІФА ;
Формат планшета: 12 смужок по 8 комірок з можливістю відокремлення лунок, вкриті IgG-антитілами до ФСГ ;  Кількість визначень: 96, включно з контролями ; Концентація стандартів :
Стандарт 0: 0 мОд/мл ;
Стандарт 1: 5,0 мОд/мл ;
Стандарт 2: 12,0 мОд/мл ;
Стандарт 3: 40,0 мОд/мл ;
Стандарт 4: 100,0 мОд/мл ;
Чутливість не більше 0,1 мкОд/мл  при 95% ;
Зразок для аналізу: сироватка або плазма ; 
Об’єм зразку для аналізу: не більше 25 мкл ; Сумарний час інкубації не більше 00 год. 40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</si>
  <si>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вкриті стрептавидином ;  Кількість визначень: 96, включно з контролями ; Діапазон вимірювання: 5 нг/мл до 100 нг/мл
Чутливість не менше 0,12 мОд/мл при 95% ;
Зразок для аналізу: сироватка;
Об’єм зразку для аналізу: не більше 50 мкл ;
Сумарний час інкубації не більше 01 год. 15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</si>
  <si>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 ;
Формат планшета: 12 смужок по 8 комірок з можливістю відокремлення лунок, вкриті LgG-антитілами до лютеінізованого гормона ; 
Кількість визначень: 96, включно з контролями; Чутливість не менше 1,0 мОд/мл при 95% ;
Зразок для аналізу: сироватка або цитратна плазма ; Об’єм зразку для аналізу: не більше 25 мкл ; 
Сумарний час інкубації не більше 00 год. 40 хв. ; Постановка аналізу проводиться при кімнатній температурі без використання шейкера ; 
Для зберігання стрипів набір повинен бути укомплектований пакетом з вологопоглиначем і замком типу «зіп-лок» ; 
Стабільність реагентів при зберіганні за температури 2-8 ºС.</t>
  </si>
  <si>
    <t>Метод: ІФА;Формат планшета: 12 смужок по 8 комірок з можливістю відокремлення лунок, вкриті антигенами Ascaris lumbricoides. Кількість визначень: 96, включно з контролями; Специфічність: не менше 95,0%Чутливість не менше 95,0%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</si>
  <si>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людським TG;  Кількість визначень: 96, включно з контролями; Концентація стандартів:Стандарт 0: 0 Од/мл;Стандарт 1:2,0 Од/мл;Стандарт 2:4,0 Од/мл;Стандарт 3:8,0 Од/мл;Стандарт 4:32,0 Од/мл;Стандарт 5:128,0 Од/мл;Специфічність: не менше 97,1%Чутливість не менше 87,5% , 0,5 Од/млЗразок для аналізу: сироватка або плазма; Об’єм розведеного зразку для аналізу: не більше 100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</si>
  <si>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ІФА;Формат планшета: 12 смужок по 8 комірок з можливістю відокремлення лунок, вкриті стрептавідином.  Кількість визначень: 96, включно з контролями; Концентація стандартів:Стандарт 0: 0 Од/мл;Стандарт 1:5,0 Од/мл;Стандарт 2:25,0 Од/мл;Стандарт 3:50,0 Од/мл;Стандарт 4:150,0 Од/мл;Стандарт 5:400,0 Од/мл;Чутливість не менше 0,27 Од/мл при 95% Зразок для аналізу: сироватка або плазма; Об’єм зразку для аналізу: не більше 25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</si>
  <si>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Імунотурбідиметричний
Реакція Нелінійний, кінцевої точки 
Довжина хвилі 340 нм 
Температура аналізу 18- 37 °С 
Зразок Сироватка 
Діапазон вимірювання Прибл. 0- 654 мг/дл 
Чутливість 10 мг/дл  ((Hitachi 911)
Фасування: 2х 50 мл буфера + 1x 20 мл реагенту для антитіл</t>
  </si>
  <si>
    <t>Метод Імунотурбідиметричний
Реакція Нелінійний, кінцевої точки
Довжина хвилі 340 нм
Температура аналізу 18- 37 °С
Зразок Сироватка
Діапазон вимірювання Прибл. 0- 2616 мг/дл
Чутливість 110 мг/дл (Hitachi 911)
Фасування: 2х 50 мл буфера + 1x 20 мл реагенту для антитіл</t>
  </si>
  <si>
    <t>18</t>
  </si>
  <si>
    <t>19</t>
  </si>
  <si>
    <t>20</t>
  </si>
  <si>
    <t>21</t>
  </si>
  <si>
    <t>22</t>
  </si>
  <si>
    <t>23</t>
  </si>
  <si>
    <t>24</t>
  </si>
  <si>
    <t>25</t>
  </si>
  <si>
    <t>Набір реагентів для визначення 17-OH-Прогестерону</t>
  </si>
  <si>
    <t>DNOV004</t>
  </si>
  <si>
    <t>Набір реагентів для визначення Трийодтироніну вільного</t>
  </si>
  <si>
    <t>DNOV051</t>
  </si>
  <si>
    <t>EI-104</t>
  </si>
  <si>
    <t xml:space="preserve">EQUI Chlamydia trachomatis IgM </t>
  </si>
  <si>
    <t>EI-102</t>
  </si>
  <si>
    <t xml:space="preserve">EQUI Chlаmydia trachomatis IgG </t>
  </si>
  <si>
    <t>Набір реагентів для якісного визначення Краснухи IgM</t>
  </si>
  <si>
    <t>RUBM0400</t>
  </si>
  <si>
    <t>RUBG0400</t>
  </si>
  <si>
    <t>Набір реагентів для якісного визначення Краснухи IgG</t>
  </si>
  <si>
    <t>EI-701</t>
  </si>
  <si>
    <t>EQUI anti-Treponema pallidum</t>
  </si>
  <si>
    <t>1225,15</t>
  </si>
  <si>
    <t>1485,16</t>
  </si>
  <si>
    <t>1649,94</t>
  </si>
  <si>
    <t>К268</t>
  </si>
  <si>
    <t>8757,95</t>
  </si>
  <si>
    <t>Глобулін, що зв'язує статеві гормони</t>
  </si>
  <si>
    <t>3990,03</t>
  </si>
  <si>
    <t>4104,52</t>
  </si>
  <si>
    <t>5320,04</t>
  </si>
  <si>
    <t>26</t>
  </si>
  <si>
    <t>27</t>
  </si>
  <si>
    <t xml:space="preserve"> V00025</t>
  </si>
  <si>
    <t xml:space="preserve"> Набір реагентів для якісного виявлення антитіл IgG вірусу простого герпесу 1/2 (HSV 1+2)</t>
  </si>
  <si>
    <t>HSVM0250</t>
  </si>
  <si>
    <t>Набори для діагностики Герпесу Herpes simplex Virus Type 1+2 (HSV-1+2) IgM</t>
  </si>
  <si>
    <t>Метод: ІФА ;
Формат планшета: 12 смужок по 8 комірок з можливістю відокремлення лунок, В кожній лунці планшету засорбовані рекомбі- нантні антигени ВГС core, NS3, NS4 та NS5 ;  Кількість визначень: 96, включно з контролями ;
Склад набору(не менше):CONTROL + 1x0,7 ml
(Позитивний контроль).
CONTROL – 1x1,8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
Зразок для аналізу: сироватка або плазма ; 
Специфічність (не менше): 99,3% ;
Стабільність реагентів при зберіганні за температури 2-8 ºС.</t>
  </si>
  <si>
    <t>Метод: ІФА ;
Формат планшета: 12 смужок по 8 комірок з можливістю відокремлення лунок, в кожній лунці засорбовані очищені антигени G. lamblia ;  Кількість визначень: 96, включно з контролями ;
Склад набору(не менше):CONTROL + 1x0,5 ml
(Позитивний контроль)
CONTROL – 1x0,5 ml (Негативний контроль)
SAMPLE DILUENT 1x12 ml (Розчин для розведення сироваток)
CONJUGATE SOLUTION 1x12 ml (Розчин кон’югату), готовий до використання.
TMB SOLUTION 1x12 ml (Розчин ТМБ), готовий до використання.
WASH TWEEN 20X 1x50 ml(Розчин для промивання Tw20 (20х))
STOP SOLUTION 1x12 ml(Стоп-реагент) 0,5 mol/l H2SO4 (безбарвний), готовий до використання 
Чутливість не менше 94% ;
Зразок для аналізу: сироватка або плазма ; 
Специфічність (не менше): 97,5% ;
Стабільність реагентів при зберіганні за температури 2-8 ºС.</t>
  </si>
  <si>
    <t>Метод: ІФА ;
Формат планшета: 12 смужок по 8 комірок з можливістю відокремлення лунок, У кожній лунці планшету засорбовані монокло- нальні антитіла до HBsAg ;  Кількість визначень: 96, включно з контролями ;
Склад набору(не менше):
CONTROL + 1x1,8 ml (Позитивний контроль).
CONTROL – 2x1,8 ml(Негативний контроль).
CONJUGATE DILUENT 1x7 ml( Розчин для розведення кон’югату).
CONJUGATE (11x) 1x0,7 ml (Кон’югат (11 кратний)).
TMB SOLUTION 1x12 ml(Розчин ТМБ),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чутливість тесту 0,05 IU/ml ;
Зразок для аналізу: сироватка або плазма ; 
Специфічність: 100% ;
Стабільність реагентів при зберіганні за температури 2-8 ºС.</t>
  </si>
  <si>
    <t>Метод: ІФА ;
Формат планшета: 12 смужок по 8 комірок з можливістю відокремлення лунок, У кожній лунці планшета засорбовано рекомбінантний HBcore антиген вірусу гепатиту В ;  Кількість визначень: 96, включно з контролями ;
Склад набору(не менше):
CONTROL + 1x0,5 ml (Позитивний контроль).
CONTROL – 1x1,0 ml(Негативний контроль).
SAMPLE DILUENT 1x10 ml(Розчин для розведення) сироваток.
CONJUGATE SOLUTION 1x12 ml
(Розчин кон’югату), готовий до використання.
TMB SOLUTION 1x12 ml(Розчин ТМБ)
Розчин ТМБ, Н2О2, стабілізатор, консервант (без- барвний), готовий до використання.
WASH TWEEN 20X 1x50 ml
Розчин для промивання Tw (20х)(20-ти кратний концентрат фосфатного буферу з
Твіном-20 та NaCl (безбарвний).
STOP SOLUTION 1x12 ml(Стоп-реагент)
Розчин 0,5 mol/l H2SO4 (безбарвний), готовий до використання.
Чутливість: 100%;
Зразок для аналізу: сироватка або плазма ; 
Стабільність реагентів при зберіганні за температури 2-8 ºС.</t>
  </si>
  <si>
    <t>Метод: ІФА;Формат планшета: 12 смужок по 8 комірок з можливістю відокремлення лунок, вкриті моноклональними анти-інсуліновими антитілами;  Кількість визначень: 96, включно з контролями; Концентація стандартів:Стандарт 0: 0 мкОд/мл;Стандарт 1:3,0 мкОд/мл;Стандарт 2:10,0 мкОд/мл;Стандарт 3:30,0 мкОд/мл;Стандарт 4:80,0 мкОд/мл;Стандарт 5:200,0 мкОд/мл;Чутливість не більше 0,25 мкОд/мл при 95% Зразок для аналізу: сироватка або плазма; Об’єм зразку для аналізу: не більше 100 мкл; Сумарний час інкубації не більше 2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</si>
  <si>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Метод: ІФА конкурентний;Формат планшета: 12 смужок по 8 комірок з можливістю відокремлення лунок, вкриті анти-естрадіол LgG-антитілами;  Кількість визначень: 96, включно з контролями; Концентація стандартів:Стандарт 0: 0 пг/мл;Стандарт 1:20 пг/млСтандарт 2:120 пг/млСтандарт 3:300 пг/млСтандарт 4:600 пг/млСтандарт 5:2000 пг/млЧутливість не менше 8,68 пг/млЗразок для аналізу: сироватка або цитратна плазма; Об’єм зразку для аналізу: не більше 25 мкл; Сумарний час інкубації не більше 1 г. 50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</si>
  <si>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Набір призначений для кількісного визначення вільного T3 (трийодтироніну) в сироватці або плазмі людини;
Формат планшета: розбірний;
Кількість визначень: 96;
Діапазон вимірювань, не менше 0.05-18 пг/мл;
Кількість стандартів не менше 6 фл. по 1 мл.
Концентрації стандартів: 0 пг/мл, 0.4 нг/л, 1.2 пг/мл, 4.5 пг/мл, 8.0 пг/мл, 18 пг/мл. Стандарти
готові до використання, стабільність після відкриття – 6 місяців при температурі 2-8 ºС.
Чутливість набору: не більше 0.05 пг/мл; 
Зразок для аналізу: сироватка або плазма; 
Об’єм зразку для аналізу: не більше 50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фольги, з вологопоглиначем і замком типу «zip-lock».</t>
  </si>
  <si>
    <t>Метод: ІФА;Формат планшета: 12 смужок по 8 комірок з можливістю відокремлення лунок, вкриті антигенами вірусу простого герпесу типів 1+2;  Кількість визначень: 96, включно з контролями; Специфічність не менше 95,0 %.Чутливість не менше 95,0 %.Зразок для аналізу: сироватка або цитратна плазма; Об’єм розведеного зразку для аналізу: не більше 100 мкл; Сумарний час інкубації не більше 1 г. 45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вологопоглиначем і замком типу «зіп-лок»; Стабільність реагентів при зберіганні за температури 2-8 ºС</t>
  </si>
  <si>
    <t>49541 Вірус простого герпесу 1 і 2 (HSV1 і 2) імуноглобулін G (IgG) антитіла ІVD, набір, Набір реагентів(ІФА),</t>
  </si>
  <si>
    <t>49546 Вірус простого герпесу 1 і 2 (HSV1 і 2) імуноглобулін М (IgM) антитіла ІVD, набір, Набір реагентів(ІФА)</t>
  </si>
  <si>
    <t>54416 Вільний трийодтиронін IVD, набір, Набір реагентів(ІФА)</t>
  </si>
  <si>
    <t>Метод: ІФА;Формат планшета: 12 смужок по 8 комірок, вкриті рекомбінантними антигенами вірусу простого герпесу типів 1+2;  Кількість визначень: 96, включно з контролями; Специфічність не менше 98,0 %.Чутливість не менше 98,5 %.Зразок для аналізу: сироватка або цитратна плазма; Об’єм розведеного зразку для аналізу: не більше 110 мкл; Стабільність реагентів при зберіганні за температури 2-8 ºС</t>
  </si>
  <si>
    <t>50265 Вірус краснухи, антитіла класу імуноглобулін G (IgG) IVD, набір, імуноферментний аналіз (ІФА)</t>
  </si>
  <si>
    <t>50268 Вірус краснухи, антитіла класу імуноглобулін M (IgM) IVD, набір, імуноферментний аналіз (ІФА)</t>
  </si>
  <si>
    <t>54361 Глобулін, що зв’язує статеві гормони (SHBG) IVD (діагностика in vitro), набір, імуноферментний аналіз (ІФА)</t>
  </si>
  <si>
    <t>50763 Антитіла класу IgM (імуноглобулін M) до Chlamydia trachomatis IVD (діагностика in vitro), набір, імуноферментний
аналіз (ІФА)</t>
  </si>
  <si>
    <t>50768 Антитіла класу IgG (імуноглобулін G) до Chlamydia trachomatis IVD (діагностика in vitro), набір, імуноферментний
аналіз (ІФА)</t>
  </si>
  <si>
    <t>51798 Загальні антитіла до Treponema pallidum IVD (діагностика in vitro), набір, імуноферментний аналіз (ІФА)</t>
  </si>
  <si>
    <t>54029 17-гідроксикортикоїд IVD, набір, ферментна спектрофотометрія</t>
  </si>
  <si>
    <t>Набір призначений для кількісного визначення 17-OH-Прогестерону в сироватці або плазмі людини;
Формат планшета: розбірний;
Кількість визначень: 96;
Діапазон вимірювань, не гірше 0.35-4000 нг/мл;
Кількість стандартів не менше 5 фл. по 1 мл.
Концентрації стандартів: 0 нг/мл, 5 нг/л, 20 нг/мл, 80 нг/мл, 200 нг/мл. Стандарти
готові до використання, стабільність після відкриття – 6 місяців при температурі 2-8 ºС.
Чутливість набору: не більше 0.35 нг/мл при довірчому інтервалі 95%; 
Зразок для аналізу: сироватка або плазма; 
Об’єм зразку для аналізу: не більше 50 мкл; 
Сумарний час інкубації не більше 1 г. 15 хв.; Постановка аналізу проводиться при кімнатній температурі без використання шейкера;
Для зберігання стрипів набір повинен бути укомплектований пакетом з фольги, з вологопоглиначем і замком типу «zip-lock».</t>
  </si>
  <si>
    <t>48303 Загальні антитіла до корового антигена вірусу гепатиту B IVD (діагностика in vitro), набір, імуноферментний
аналіз (ІФА)</t>
  </si>
  <si>
    <t>48319 Поверхневий антиген вірусу гепатиту B IVD (діагностика in vitro), набір, імуноферментний
аналіз (ІФА)</t>
  </si>
  <si>
    <t>48365 Загальні антитіла до вірусу гепатиту С IVD (діагностика in vitro), набір, імуноферментний
аналіз (ІФА)</t>
  </si>
  <si>
    <t>54981 Антитіла до інсуліну IVD, набір, Набір реагентів(ІФА)</t>
  </si>
  <si>
    <t>53776 Загальний імуноглобулін Е (загальний IgE) IVD, набір, імуноферменnний аналіз (ІФА)</t>
  </si>
  <si>
    <t>52418 Токсокара собача, антитіла класу імуноглобулін G (IgG) IVD, набір, імуноферментний аналіз (ІФА)</t>
  </si>
  <si>
    <t>52133 Аскарида людська, антитіла класу імуноглобулін G (IgG) IVD, набір, імуноферментний аналіз (ІФА)</t>
  </si>
  <si>
    <t>54152 Естрадіол (оестрадіол) (E2) IVD, набір, Набір реагентів(ІФА)</t>
  </si>
  <si>
    <t>54253 Лютеїнізувальний гормон IVD, набір, Набір реагентів(ІФА)</t>
  </si>
  <si>
    <t>54186 Фолікулостимулювальний гормон (ФСГ) IVD, набір, Набір реагентів(ІФА)</t>
  </si>
  <si>
    <t>54336 Пролактин IVD, набір, Набір реагентів(ІФА)</t>
  </si>
  <si>
    <t>55203 Тиреопероксидаза антитіла (АТ-ТПО, мікросомальні антитіла) IVD, набір, Набір реагентів(ІФА)</t>
  </si>
  <si>
    <t>55196 Тиреоглобулін антитіла IVD, набір, Набір реагентів(ІФА)</t>
  </si>
  <si>
    <t>57663 Тиреотропного гормону (ТТГ) ІВД, антитіла</t>
  </si>
  <si>
    <t>62915 Загальні антитіла до Giardia lamblia IVD (діагностика in vitro), набір, імуноферментний аналіз (ІФА)</t>
  </si>
  <si>
    <t>Метод: ІФА ;
Формат планшета: 12 смужок по 8 комірок з можливістю відокремлення лунок, У кожній лунці планшета засорбовані рекомбінантні
антигени T. pallidum ;  Кількість визначень: 96 ;
Склад набору(не менше):
CONTROL + 1x0,6 ml (Позитивний контроль).
CONTROL – 1x1,6 ml(Негативний контроль).
SAMPLE DILUENT 1x11 ml(Розчин для розведення) сироваток.
CONJUGATE SOLUTION 1x13 ml
(Розчин кон’югату), готовий до використання.
TMB SOLUTION 1x13 ml(Розчин ТМБ), готовий до використання.
WASH TRITON 20X 2x50 ml
Розчин для промивання Tw (20х)(20-ти кратний концентрат фосфатного буферу з
трітоном(безбарвний).
STOP SOLUTION 1x13 ml(Стоп-реагент)
Розчин 0,5 mol/l H2SO4 (безбарвний), готовий до використання.
Чутливість: 100%;
Зразок для аналізу: сироватка або плазма ; 
Специфічність: 100% ;
Стабільність реагентів при зберіганні за температури 2-8 ºС.</t>
  </si>
  <si>
    <t>Набір для якісного
виявлення антитіл класу IgM до Chlamydia trachomatis
Метод: ІФА ;
Формат планшета: 12 смужок по 8 комірок з можливістю відокремлення лунок, У кожній лунці планшета засорбовані моноклональні
антитіла, специфічні до імуноглобулінів класу
IgM людини;  Кількість визначень: 96 ;
Склад набору(не менше):
CONTROL + 1x0,25 ml (Позитивний контроль).
CONTROL – 1x0,6 ml(Негативний контроль).
SAMPLE DILUENT 1x13 ml(Розчин для розведення) сироваток.
CONJUGATE SOLUTION 1x1,4 ml (кон’югат 11х концентрат).
CONJUGATE  DILUENT 1x14ml (розчин для розведення кон'югату) 
TMB SOLUTION 1x13 ml(Розчин ТМБ), готовий до використання.
WASH TWEEN 20X 1x50 ml
Розчин для промивання Tw (20х)(20-ти кратний концентрат фосфатного буферу з
твіном-20 (безбарвний).
STOP SOLUTION 1x13 ml(Стоп-реагент)
Розчин 0,5 mol/l H2SO4 (безбарвний), готовий до використання.
Зразок для аналізу: сироватка або плазма ; 
Специфічність: 98,74% ;
Стабільність реагентів при зберіганні за температури 2-8 ºС.</t>
  </si>
  <si>
    <t>Набір для якісного
виявлення антитіл класу IgG до Chlamydia trachomatis
Метод: ІФА ;
Формат планшета: 12 смужок по 8 комірок з можливістю відокремлення лунок, У кожній лунці планшета засорбовані моноклональні
антитіла, специфічні до імуноглобулінів класу
IgM людини;  Кількість визначень: 96 ;
Склад набору(не менше):
CONTROL + 1x0,8 ml (Позитивний контроль).
CONTROL – 1x1,9 ml(Негативний контроль).
SAMPLE DILUENT 1x11 ml(Розчин для розведення) сироваток.
CONJUGATE SOLUTION IgG 1x13 ml (розчин кон’югату анти-IgG) готовий до використання.
TMB SOLUTION 1x13 ml(Розчин ТМБ), готовий до використання.
WASH TRITON 20X 1x50 ml
Розчин для промивання Tw (20х)(20-ти кратний концентрат фосфатного буферу з
трітоном(безбарвний).
STOP SOLUTION 1x13 ml(Стоп-реагент)
Розчин 0,5 mol/l H2SO4 (безбарвний), готовий до використання.
Зразок для аналізу: сироватка або плазма ; 
Чутливість: 92,9%;
Специфічність: 93,95% ;
Стабільність реагентів при зберіганні за температури 2-8 ºС.</t>
  </si>
  <si>
    <t>НАБІР ДЛЯ ВИЗНАЧЕННЯ
СЕКС-СТЕРОЇД-ЗВ’ЯЗУЮЧОГО ГЛОБУЛІНУ (ССГ)
Метод: ІФА ;
Формат планшета: 12 смужок по 8 комірок ;
 Кількість визначень: 96 ;
Склад набору(не менше):
Калібрувальні проби 6шт по 1,5мл
0 нмоль/л, 10 нмоль/л, 30 нмоль/л,90 нмоль/л,18 0 нмоль/л, 360 нмоль/л,
CONTROL – 1x1,5 ml(Контрольна сиворотка).
CONJUGATE  1x14 ml
(Розчин кон’югату), готовий до використання.
DILUENT 1x14 ml(Буфер для розведення зразків), готовий до використання.
TMB SOLUTION 1x14 ml(Розчин ТМБ), готовий до використання.
WASH 26X 22 ml
Концентрат розчину для відмивання.
STOP SOLUTION 1x14 ml(Стоп-реагент).</t>
  </si>
  <si>
    <t>Набір для кількісного визначення Вірусу Краснухи IgG в сироватці або плазмі людини. Формат планшета: розбірний.
Кількість визначень: 96.
Кількість стандартів не менше 4 флаконів по 2 мл. 
Концентрації стандартів: 0 МО/мл, 10 МО/мл, 50 МО/мл, 100 МО/мл. 
Стандарти готові до використання, стабільність після відкриття – при температурі 2-8 ºС до кінця терміну придатності.
У наборі готовий до використання розчин ТМБ, об‘ємом не менше 15 мл.
У наборі готовий до використання розчин кон’югату вірусу краснухи IgG, об‘ємом не менше 20 мл.
Аналіична чутливість набору: не більше 1 МО/мл.
Чутливість: не менше 98%;
Специфічність: не менше 98%;
Зразок для аналізу: сироватка або плазма.
Об’єм зразку для аналізу: не більше 10 мкл.
Сумарний час інкубації не більше 1 г. 45 хв.
Постановка аналізу проводиться при кімнатній температурі без використання шейкера. Кількість визначень: 96.
Для зберігання стрипів набір повинен бути укомплектований пакетом з фольги, з вологопоглиначем і замком типу «zip-lock».</t>
  </si>
  <si>
    <t>Набір для кількісного визначення Вірусу Краснухи IgM µ-захоплення в сироватці або плазмі людини. Формат планшета: розбірний.
Кількість визначень: 96.
У наборі готовий до використання розчин ТМБ, об‘ємом не менше 15 мл.
У наборі готовий до використання розчин кон’югату, об‘ємом не менше 12 мл.
Чутливість: 100%;
Специфічність: не менше 98%;
Зразок для аналізу: сироватка або плазма.
Об’єм зразку для аналізу: не більше 10 мкл.
Сумарний час інкубації не більше 1 г. 45 хв.
Постановка аналізу проводиться при кімнатній температурі без використання шейкера. Кількість визначень: 96.
Для зберігання стрипів набір повинен бути укомплектований пакетом з фольги, з вологопоглиначем і замком типу «zip-lock».</t>
  </si>
  <si>
    <t>код НК</t>
  </si>
  <si>
    <t xml:space="preserve">Обгрунтування
про необхідні технічні, якісні та кількісні характеристики предмету закупівлі (реагенти лабораторні для лабораторних досліджень)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</si>
</sst>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rgb="FF000000"/>
      <name val="Arial"/>
      <family val="2"/>
      <charset val="204"/>
    </font>
    <font>
      <sz val="10"/>
      <color rgb="FF000000"/>
      <name val="Arial"/>
      <family val="2"/>
      <charset val="204"/>
    </font>
    <font>
      <sz val="8"/>
      <name val="Calibri"/>
      <family val="2"/>
      <scheme val="minor"/>
    </font>
    <font>
      <sz val="10"/>
      <color rgb="FF000000"/>
      <name val="Arial"/>
      <family val="2"/>
      <charset val="204"/>
    </font>
    <font>
      <sz val="11"/>
      <color theme="1"/>
      <name val="Book Antiqua"/>
      <family val="1"/>
      <charset val="204"/>
    </font>
    <font>
      <b/>
      <sz val="10"/>
      <color rgb="FF000000"/>
      <name val="Times New Roman"/>
      <family val="1"/>
      <charset val="204"/>
    </font>
    <font>
      <sz val="10"/>
      <color rgb="FF000000"/>
      <name val="Times New Roman"/>
      <family val="1"/>
      <charset val="204"/>
    </font>
    <font>
      <b/>
      <sz val="10"/>
      <color theme="1"/>
      <name val="Times New Roman"/>
      <family val="1"/>
      <charset val="204"/>
    </font>
    <font>
      <sz val="10"/>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indexed="1"/>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left" vertical="top" wrapText="1"/>
    </xf>
    <xf numFmtId="0" fontId="0" fillId="0" borderId="0" xfId="0" applyAlignment="1">
      <alignment horizontal="center"/>
    </xf>
    <xf numFmtId="1" fontId="0" fillId="0" borderId="0" xfId="0" applyNumberFormat="1" applyAlignment="1">
      <alignment horizontal="center" wrapText="1"/>
    </xf>
    <xf numFmtId="49" fontId="2" fillId="2" borderId="4" xfId="0" applyNumberFormat="1" applyFont="1" applyFill="1" applyBorder="1" applyAlignment="1">
      <alignment vertical="top" readingOrder="1"/>
    </xf>
    <xf numFmtId="49" fontId="0" fillId="0" borderId="2" xfId="0" applyNumberFormat="1" applyBorder="1" applyAlignment="1">
      <alignment horizontal="center" vertical="center" wrapText="1"/>
    </xf>
    <xf numFmtId="0" fontId="0" fillId="0" borderId="2"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7" xfId="0" applyNumberFormat="1" applyBorder="1" applyAlignment="1">
      <alignment horizontal="center" vertical="center" wrapText="1"/>
    </xf>
    <xf numFmtId="2" fontId="0" fillId="0" borderId="2" xfId="0" applyNumberFormat="1" applyBorder="1" applyAlignment="1">
      <alignment horizontal="center" vertical="center" wrapText="1"/>
    </xf>
    <xf numFmtId="49" fontId="2" fillId="2" borderId="1" xfId="0" applyNumberFormat="1" applyFont="1" applyFill="1" applyBorder="1" applyAlignment="1">
      <alignment horizontal="center" vertical="center" readingOrder="1"/>
    </xf>
    <xf numFmtId="49" fontId="2" fillId="2" borderId="1" xfId="0" applyNumberFormat="1" applyFont="1" applyFill="1" applyBorder="1" applyAlignment="1">
      <alignment vertical="center" readingOrder="1"/>
    </xf>
    <xf numFmtId="1" fontId="2" fillId="2" borderId="3" xfId="0" applyNumberFormat="1" applyFont="1" applyFill="1" applyBorder="1" applyAlignment="1">
      <alignment horizontal="center" vertical="center" wrapText="1" readingOrder="1"/>
    </xf>
    <xf numFmtId="49" fontId="4" fillId="2" borderId="2" xfId="0" applyNumberFormat="1" applyFont="1" applyFill="1" applyBorder="1" applyAlignment="1">
      <alignment horizontal="center" vertical="center" readingOrder="1"/>
    </xf>
    <xf numFmtId="49" fontId="2" fillId="2" borderId="1" xfId="0" applyNumberFormat="1" applyFont="1" applyFill="1" applyBorder="1" applyAlignment="1">
      <alignment vertical="center" wrapText="1" readingOrder="1"/>
    </xf>
    <xf numFmtId="49" fontId="2" fillId="2" borderId="1" xfId="0" applyNumberFormat="1" applyFont="1" applyFill="1" applyBorder="1" applyAlignment="1">
      <alignment horizontal="center" vertical="center" wrapText="1" readingOrder="1"/>
    </xf>
    <xf numFmtId="0" fontId="4" fillId="2" borderId="3" xfId="0" applyNumberFormat="1" applyFont="1" applyFill="1" applyBorder="1" applyAlignment="1">
      <alignment horizontal="center" vertical="center" wrapText="1" readingOrder="1"/>
    </xf>
    <xf numFmtId="1" fontId="4" fillId="2" borderId="3" xfId="0" applyNumberFormat="1" applyFont="1" applyFill="1" applyBorder="1" applyAlignment="1">
      <alignment horizontal="center" vertical="center" wrapText="1" readingOrder="1"/>
    </xf>
    <xf numFmtId="49" fontId="2" fillId="2" borderId="5" xfId="0" applyNumberFormat="1" applyFont="1" applyFill="1" applyBorder="1" applyAlignment="1">
      <alignment vertical="center" wrapText="1" readingOrder="1"/>
    </xf>
    <xf numFmtId="49" fontId="2" fillId="2" borderId="5" xfId="0" applyNumberFormat="1" applyFont="1" applyFill="1" applyBorder="1" applyAlignment="1">
      <alignment horizontal="center" vertical="center" wrapText="1" readingOrder="1"/>
    </xf>
    <xf numFmtId="49" fontId="2" fillId="2" borderId="5" xfId="0" applyNumberFormat="1" applyFont="1" applyFill="1" applyBorder="1" applyAlignment="1">
      <alignment horizontal="center" vertical="center" readingOrder="1"/>
    </xf>
    <xf numFmtId="1" fontId="4" fillId="2" borderId="6" xfId="0" applyNumberFormat="1" applyFont="1" applyFill="1" applyBorder="1" applyAlignment="1">
      <alignment horizontal="center" vertical="center" wrapText="1" readingOrder="1"/>
    </xf>
    <xf numFmtId="49" fontId="2" fillId="2" borderId="2" xfId="0" applyNumberFormat="1" applyFont="1" applyFill="1" applyBorder="1" applyAlignment="1">
      <alignment vertical="center" wrapText="1" readingOrder="1"/>
    </xf>
    <xf numFmtId="49" fontId="2" fillId="2" borderId="2" xfId="0" applyNumberFormat="1" applyFont="1" applyFill="1" applyBorder="1" applyAlignment="1">
      <alignment horizontal="center" vertical="center" wrapText="1" readingOrder="1"/>
    </xf>
    <xf numFmtId="49" fontId="2" fillId="2" borderId="2" xfId="0" applyNumberFormat="1" applyFont="1" applyFill="1" applyBorder="1" applyAlignment="1">
      <alignment horizontal="center" vertical="center" readingOrder="1"/>
    </xf>
    <xf numFmtId="1" fontId="4" fillId="2" borderId="2" xfId="0" applyNumberFormat="1" applyFont="1" applyFill="1" applyBorder="1" applyAlignment="1">
      <alignment horizontal="center" vertical="center" wrapText="1" readingOrder="1"/>
    </xf>
    <xf numFmtId="49" fontId="2" fillId="2" borderId="3" xfId="0" applyNumberFormat="1" applyFont="1" applyFill="1" applyBorder="1" applyAlignment="1">
      <alignment horizontal="center" vertical="center" readingOrder="1"/>
    </xf>
    <xf numFmtId="0" fontId="0" fillId="0" borderId="2" xfId="0" applyBorder="1" applyAlignment="1">
      <alignment horizontal="center" vertical="center"/>
    </xf>
    <xf numFmtId="49" fontId="2" fillId="2" borderId="6" xfId="0" applyNumberFormat="1" applyFont="1" applyFill="1" applyBorder="1" applyAlignment="1">
      <alignment horizontal="center" vertical="center" readingOrder="1"/>
    </xf>
    <xf numFmtId="49" fontId="2" fillId="2" borderId="7" xfId="0" applyNumberFormat="1" applyFont="1" applyFill="1" applyBorder="1" applyAlignment="1">
      <alignment vertical="center" wrapText="1" readingOrder="1"/>
    </xf>
    <xf numFmtId="49" fontId="2" fillId="2" borderId="7" xfId="0" applyNumberFormat="1" applyFont="1" applyFill="1" applyBorder="1" applyAlignment="1">
      <alignment horizontal="center" vertical="center" wrapText="1" readingOrder="1"/>
    </xf>
    <xf numFmtId="49" fontId="2" fillId="2" borderId="8" xfId="0" applyNumberFormat="1" applyFont="1" applyFill="1" applyBorder="1" applyAlignment="1">
      <alignment horizontal="center" vertical="center" readingOrder="1"/>
    </xf>
    <xf numFmtId="0" fontId="0" fillId="0" borderId="9" xfId="0" applyBorder="1" applyAlignment="1">
      <alignment vertical="center" wrapText="1"/>
    </xf>
    <xf numFmtId="0" fontId="0" fillId="0" borderId="9" xfId="0" applyBorder="1" applyAlignment="1">
      <alignment horizontal="center" vertical="center"/>
    </xf>
    <xf numFmtId="0" fontId="0" fillId="0" borderId="2" xfId="0" applyBorder="1" applyAlignment="1">
      <alignment vertical="center" wrapText="1"/>
    </xf>
    <xf numFmtId="0" fontId="0" fillId="0" borderId="2" xfId="0" applyBorder="1" applyAlignment="1">
      <alignment vertical="center"/>
    </xf>
    <xf numFmtId="0" fontId="5" fillId="0" borderId="0" xfId="0" applyFont="1"/>
    <xf numFmtId="0" fontId="5" fillId="0" borderId="0" xfId="0" applyFont="1" applyAlignment="1">
      <alignment horizontal="center"/>
    </xf>
    <xf numFmtId="1" fontId="5" fillId="0" borderId="0" xfId="0" applyNumberFormat="1" applyFont="1" applyAlignment="1">
      <alignment horizontal="center" wrapText="1"/>
    </xf>
    <xf numFmtId="2" fontId="5" fillId="0" borderId="0" xfId="0" applyNumberFormat="1" applyFont="1" applyAlignment="1">
      <alignment horizontal="center"/>
    </xf>
    <xf numFmtId="1" fontId="1" fillId="2" borderId="2" xfId="0" applyNumberFormat="1" applyFont="1" applyFill="1" applyBorder="1" applyAlignment="1">
      <alignment horizontal="center" vertical="center" wrapText="1" readingOrder="1"/>
    </xf>
    <xf numFmtId="49" fontId="6" fillId="2" borderId="1" xfId="0" applyNumberFormat="1" applyFont="1" applyFill="1" applyBorder="1" applyAlignment="1">
      <alignment horizontal="center" vertical="center" readingOrder="1"/>
    </xf>
    <xf numFmtId="49" fontId="6" fillId="2" borderId="1" xfId="0" applyNumberFormat="1" applyFont="1" applyFill="1" applyBorder="1" applyAlignment="1">
      <alignment vertical="center" readingOrder="1"/>
    </xf>
    <xf numFmtId="1" fontId="6" fillId="2" borderId="3" xfId="0" applyNumberFormat="1" applyFont="1" applyFill="1" applyBorder="1" applyAlignment="1">
      <alignment horizontal="center" vertical="center" wrapText="1" readingOrder="1"/>
    </xf>
    <xf numFmtId="2" fontId="6" fillId="2" borderId="2" xfId="0" applyNumberFormat="1" applyFont="1" applyFill="1" applyBorder="1" applyAlignment="1">
      <alignment horizontal="center" vertical="center" readingOrder="1"/>
    </xf>
    <xf numFmtId="49" fontId="7" fillId="2" borderId="1" xfId="0" applyNumberFormat="1" applyFont="1" applyFill="1" applyBorder="1" applyAlignment="1">
      <alignment horizontal="center" vertical="center" readingOrder="1"/>
    </xf>
    <xf numFmtId="49" fontId="7" fillId="2" borderId="1" xfId="0" applyNumberFormat="1" applyFont="1" applyFill="1" applyBorder="1" applyAlignment="1">
      <alignment vertical="center" wrapText="1" readingOrder="1"/>
    </xf>
    <xf numFmtId="1" fontId="7" fillId="2" borderId="3" xfId="0" applyNumberFormat="1" applyFont="1" applyFill="1" applyBorder="1" applyAlignment="1">
      <alignment horizontal="center" vertical="center" wrapText="1" readingOrder="1"/>
    </xf>
    <xf numFmtId="49" fontId="7" fillId="2" borderId="4" xfId="0" applyNumberFormat="1" applyFont="1" applyFill="1" applyBorder="1" applyAlignment="1">
      <alignment vertical="top" readingOrder="1"/>
    </xf>
    <xf numFmtId="49" fontId="7" fillId="2" borderId="5" xfId="0" applyNumberFormat="1" applyFont="1" applyFill="1" applyBorder="1" applyAlignment="1">
      <alignment vertical="center" wrapText="1" readingOrder="1"/>
    </xf>
    <xf numFmtId="49" fontId="7" fillId="2" borderId="5" xfId="0" applyNumberFormat="1" applyFont="1" applyFill="1" applyBorder="1" applyAlignment="1">
      <alignment horizontal="center" vertical="center" readingOrder="1"/>
    </xf>
    <xf numFmtId="1" fontId="7" fillId="2" borderId="6" xfId="0" applyNumberFormat="1" applyFont="1" applyFill="1" applyBorder="1" applyAlignment="1">
      <alignment horizontal="center" vertical="center" wrapText="1" readingOrder="1"/>
    </xf>
    <xf numFmtId="49" fontId="7" fillId="2" borderId="2" xfId="0" applyNumberFormat="1" applyFont="1" applyFill="1" applyBorder="1" applyAlignment="1">
      <alignment vertical="center" wrapText="1" readingOrder="1"/>
    </xf>
    <xf numFmtId="49" fontId="7" fillId="2" borderId="2" xfId="0" applyNumberFormat="1" applyFont="1" applyFill="1" applyBorder="1" applyAlignment="1">
      <alignment horizontal="center" vertical="center" readingOrder="1"/>
    </xf>
    <xf numFmtId="1" fontId="7" fillId="2" borderId="2" xfId="0" applyNumberFormat="1" applyFont="1" applyFill="1" applyBorder="1" applyAlignment="1">
      <alignment horizontal="center" vertical="center" wrapText="1" readingOrder="1"/>
    </xf>
    <xf numFmtId="49" fontId="7" fillId="2" borderId="7" xfId="0" applyNumberFormat="1" applyFont="1" applyFill="1" applyBorder="1" applyAlignment="1">
      <alignment vertical="center" wrapText="1" readingOrder="1"/>
    </xf>
    <xf numFmtId="1" fontId="6" fillId="2" borderId="2" xfId="0" applyNumberFormat="1" applyFont="1" applyFill="1" applyBorder="1" applyAlignment="1">
      <alignment horizontal="center" vertical="center" wrapText="1" readingOrder="1"/>
    </xf>
    <xf numFmtId="0" fontId="8" fillId="0" borderId="0" xfId="0" applyFont="1" applyAlignment="1">
      <alignment horizontal="left" vertical="top" wrapText="1"/>
    </xf>
    <xf numFmtId="0" fontId="9" fillId="0" borderId="2" xfId="0" applyFont="1" applyBorder="1" applyAlignment="1">
      <alignment vertical="center" wrapText="1"/>
    </xf>
    <xf numFmtId="2" fontId="9" fillId="0" borderId="2" xfId="0" applyNumberFormat="1" applyFont="1" applyBorder="1" applyAlignment="1">
      <alignment horizontal="center" vertical="center" wrapText="1"/>
    </xf>
    <xf numFmtId="2" fontId="9" fillId="0" borderId="2" xfId="0" applyNumberFormat="1" applyFont="1" applyFill="1" applyBorder="1" applyAlignment="1">
      <alignment horizontal="center" vertical="center" wrapText="1"/>
    </xf>
    <xf numFmtId="0" fontId="7" fillId="0" borderId="2" xfId="0" applyFont="1" applyBorder="1" applyAlignment="1">
      <alignment vertical="center" wrapText="1"/>
    </xf>
    <xf numFmtId="0" fontId="9" fillId="0" borderId="0" xfId="0" applyFont="1"/>
    <xf numFmtId="2" fontId="9" fillId="0" borderId="7" xfId="0" applyNumberFormat="1" applyFont="1" applyBorder="1" applyAlignment="1">
      <alignment horizontal="center" vertical="center" wrapText="1"/>
    </xf>
    <xf numFmtId="2" fontId="9" fillId="0" borderId="7"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2" xfId="0" applyFont="1" applyFill="1" applyBorder="1" applyAlignment="1">
      <alignment vertical="center" wrapText="1"/>
    </xf>
    <xf numFmtId="0" fontId="9" fillId="0" borderId="9" xfId="0" applyFont="1" applyBorder="1" applyAlignment="1">
      <alignment vertical="center" wrapText="1"/>
    </xf>
    <xf numFmtId="2" fontId="9" fillId="0" borderId="2" xfId="0" applyNumberFormat="1" applyFont="1" applyBorder="1" applyAlignment="1">
      <alignment horizontal="center" vertical="center"/>
    </xf>
    <xf numFmtId="0" fontId="10" fillId="0" borderId="0" xfId="0" applyFont="1" applyAlignment="1">
      <alignment horizontal="center" wrapText="1"/>
    </xf>
    <xf numFmtId="0" fontId="10" fillId="0" borderId="0" xfId="0" applyFont="1" applyAlignment="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opLeftCell="A25" workbookViewId="0">
      <selection activeCell="C33" sqref="C33"/>
    </sheetView>
  </sheetViews>
  <sheetFormatPr defaultRowHeight="15" x14ac:dyDescent="0.25"/>
  <cols>
    <col min="1" max="1" width="9.140625" style="2"/>
    <col min="2" max="2" width="40.28515625" customWidth="1"/>
    <col min="3" max="3" width="14.7109375" style="2" customWidth="1"/>
    <col min="4" max="4" width="9.140625" style="2"/>
    <col min="5" max="5" width="10.85546875" style="3" customWidth="1"/>
    <col min="6" max="6" width="11.7109375" style="2" customWidth="1"/>
    <col min="7" max="7" width="14.28515625" customWidth="1"/>
    <col min="8" max="8" width="0" hidden="1" customWidth="1"/>
    <col min="9" max="9" width="15.28515625" customWidth="1"/>
  </cols>
  <sheetData>
    <row r="1" spans="1:13" s="1" customFormat="1" ht="15.2" customHeight="1" x14ac:dyDescent="0.25">
      <c r="A1" s="10" t="s">
        <v>0</v>
      </c>
      <c r="B1" s="11" t="s">
        <v>1</v>
      </c>
      <c r="C1" s="10" t="s">
        <v>2</v>
      </c>
      <c r="D1" s="10" t="s">
        <v>3</v>
      </c>
      <c r="E1" s="12" t="s">
        <v>4</v>
      </c>
      <c r="F1" s="13" t="s">
        <v>53</v>
      </c>
      <c r="G1" s="13" t="s">
        <v>54</v>
      </c>
    </row>
    <row r="2" spans="1:13" s="1" customFormat="1" ht="24.95" customHeight="1" x14ac:dyDescent="0.25">
      <c r="A2" s="10" t="s">
        <v>5</v>
      </c>
      <c r="B2" s="14" t="s">
        <v>6</v>
      </c>
      <c r="C2" s="15" t="s">
        <v>7</v>
      </c>
      <c r="D2" s="10" t="s">
        <v>8</v>
      </c>
      <c r="E2" s="16">
        <v>3</v>
      </c>
      <c r="F2" s="5">
        <f>H2*1.07</f>
        <v>3115.84</v>
      </c>
      <c r="G2" s="6">
        <f>F2*E2</f>
        <v>9347.52</v>
      </c>
      <c r="H2" s="4" t="s">
        <v>9</v>
      </c>
    </row>
    <row r="3" spans="1:13" s="1" customFormat="1" ht="24.95" customHeight="1" x14ac:dyDescent="0.25">
      <c r="A3" s="10" t="s">
        <v>10</v>
      </c>
      <c r="B3" s="14" t="s">
        <v>11</v>
      </c>
      <c r="C3" s="15" t="s">
        <v>12</v>
      </c>
      <c r="D3" s="10" t="s">
        <v>8</v>
      </c>
      <c r="E3" s="17">
        <v>1</v>
      </c>
      <c r="F3" s="5">
        <f t="shared" ref="F3:F12" si="0">H3*1.07</f>
        <v>4940.1900000000005</v>
      </c>
      <c r="G3" s="6">
        <f t="shared" ref="G3:G28" si="1">F3*E3</f>
        <v>4940.1900000000005</v>
      </c>
      <c r="H3" s="4" t="s">
        <v>13</v>
      </c>
    </row>
    <row r="4" spans="1:13" s="1" customFormat="1" ht="24.95" customHeight="1" x14ac:dyDescent="0.25">
      <c r="A4" s="10" t="s">
        <v>14</v>
      </c>
      <c r="B4" s="14" t="s">
        <v>15</v>
      </c>
      <c r="C4" s="15" t="s">
        <v>16</v>
      </c>
      <c r="D4" s="10" t="s">
        <v>8</v>
      </c>
      <c r="E4" s="17">
        <v>2</v>
      </c>
      <c r="F4" s="5">
        <f t="shared" si="0"/>
        <v>4940.1900000000005</v>
      </c>
      <c r="G4" s="6">
        <f t="shared" si="1"/>
        <v>9880.380000000001</v>
      </c>
      <c r="H4" s="4" t="s">
        <v>13</v>
      </c>
    </row>
    <row r="5" spans="1:13" s="1" customFormat="1" ht="24.95" customHeight="1" x14ac:dyDescent="0.25">
      <c r="A5" s="10" t="s">
        <v>17</v>
      </c>
      <c r="B5" s="14" t="s">
        <v>18</v>
      </c>
      <c r="C5" s="15" t="s">
        <v>19</v>
      </c>
      <c r="D5" s="10" t="s">
        <v>8</v>
      </c>
      <c r="E5" s="17">
        <v>1</v>
      </c>
      <c r="F5" s="5">
        <f t="shared" si="0"/>
        <v>3419.7200000000003</v>
      </c>
      <c r="G5" s="6">
        <f t="shared" si="1"/>
        <v>3419.7200000000003</v>
      </c>
      <c r="H5" s="4" t="s">
        <v>20</v>
      </c>
    </row>
    <row r="6" spans="1:13" s="1" customFormat="1" ht="24.95" customHeight="1" x14ac:dyDescent="0.25">
      <c r="A6" s="10" t="s">
        <v>21</v>
      </c>
      <c r="B6" s="14" t="s">
        <v>22</v>
      </c>
      <c r="C6" s="15" t="s">
        <v>23</v>
      </c>
      <c r="D6" s="10" t="s">
        <v>8</v>
      </c>
      <c r="E6" s="17">
        <v>1</v>
      </c>
      <c r="F6" s="5">
        <f t="shared" si="0"/>
        <v>3419.7200000000003</v>
      </c>
      <c r="G6" s="6">
        <f t="shared" si="1"/>
        <v>3419.7200000000003</v>
      </c>
      <c r="H6" s="4" t="s">
        <v>20</v>
      </c>
    </row>
    <row r="7" spans="1:13" ht="27.75" customHeight="1" x14ac:dyDescent="0.25">
      <c r="A7" s="10" t="s">
        <v>24</v>
      </c>
      <c r="B7" s="14" t="s">
        <v>56</v>
      </c>
      <c r="C7" s="15" t="s">
        <v>55</v>
      </c>
      <c r="D7" s="10" t="s">
        <v>8</v>
      </c>
      <c r="E7" s="17">
        <v>1</v>
      </c>
      <c r="F7" s="5" t="s">
        <v>63</v>
      </c>
      <c r="G7" s="6">
        <f>F7*E7</f>
        <v>3419.72</v>
      </c>
      <c r="J7" s="1"/>
      <c r="K7" s="1"/>
      <c r="L7" s="1"/>
      <c r="M7" s="1"/>
    </row>
    <row r="8" spans="1:13" ht="25.5" x14ac:dyDescent="0.25">
      <c r="A8" s="10" t="s">
        <v>28</v>
      </c>
      <c r="B8" s="14" t="s">
        <v>58</v>
      </c>
      <c r="C8" s="15" t="s">
        <v>57</v>
      </c>
      <c r="D8" s="10" t="s">
        <v>8</v>
      </c>
      <c r="E8" s="17">
        <v>1</v>
      </c>
      <c r="F8" s="5" t="s">
        <v>62</v>
      </c>
      <c r="G8" s="6">
        <f>F8*E8</f>
        <v>4560.34</v>
      </c>
    </row>
    <row r="9" spans="1:13" s="1" customFormat="1" ht="24.95" customHeight="1" x14ac:dyDescent="0.25">
      <c r="A9" s="10" t="s">
        <v>32</v>
      </c>
      <c r="B9" s="14" t="s">
        <v>25</v>
      </c>
      <c r="C9" s="15" t="s">
        <v>26</v>
      </c>
      <c r="D9" s="10" t="s">
        <v>8</v>
      </c>
      <c r="E9" s="17">
        <v>2</v>
      </c>
      <c r="F9" s="5">
        <f t="shared" si="0"/>
        <v>6535.56</v>
      </c>
      <c r="G9" s="6">
        <f t="shared" si="1"/>
        <v>13071.12</v>
      </c>
      <c r="H9" s="4" t="s">
        <v>27</v>
      </c>
    </row>
    <row r="10" spans="1:13" s="1" customFormat="1" ht="24.95" customHeight="1" x14ac:dyDescent="0.25">
      <c r="A10" s="10" t="s">
        <v>38</v>
      </c>
      <c r="B10" s="14" t="s">
        <v>29</v>
      </c>
      <c r="C10" s="15" t="s">
        <v>30</v>
      </c>
      <c r="D10" s="10" t="s">
        <v>8</v>
      </c>
      <c r="E10" s="17">
        <v>2</v>
      </c>
      <c r="F10" s="5">
        <f t="shared" si="0"/>
        <v>5699.89</v>
      </c>
      <c r="G10" s="6">
        <f t="shared" si="1"/>
        <v>11399.78</v>
      </c>
      <c r="H10" s="4" t="s">
        <v>31</v>
      </c>
    </row>
    <row r="11" spans="1:13" x14ac:dyDescent="0.25">
      <c r="A11" s="10" t="s">
        <v>39</v>
      </c>
      <c r="B11" s="14" t="s">
        <v>46</v>
      </c>
      <c r="C11" s="15" t="s">
        <v>45</v>
      </c>
      <c r="D11" s="10" t="s">
        <v>8</v>
      </c>
      <c r="E11" s="17">
        <v>2</v>
      </c>
      <c r="F11" s="5">
        <v>2199.92</v>
      </c>
      <c r="G11" s="6">
        <f t="shared" si="1"/>
        <v>4399.84</v>
      </c>
      <c r="J11" s="1"/>
      <c r="K11" s="1"/>
      <c r="L11" s="1"/>
      <c r="M11" s="1"/>
    </row>
    <row r="12" spans="1:13" s="1" customFormat="1" ht="24.95" customHeight="1" x14ac:dyDescent="0.25">
      <c r="A12" s="10" t="s">
        <v>40</v>
      </c>
      <c r="B12" s="14" t="s">
        <v>33</v>
      </c>
      <c r="C12" s="15" t="s">
        <v>34</v>
      </c>
      <c r="D12" s="10" t="s">
        <v>8</v>
      </c>
      <c r="E12" s="17">
        <v>1</v>
      </c>
      <c r="F12" s="5">
        <f t="shared" si="0"/>
        <v>7600.21</v>
      </c>
      <c r="G12" s="6">
        <f t="shared" si="1"/>
        <v>7600.21</v>
      </c>
      <c r="H12" s="4" t="s">
        <v>35</v>
      </c>
    </row>
    <row r="13" spans="1:13" ht="19.5" customHeight="1" x14ac:dyDescent="0.25">
      <c r="A13" s="10" t="s">
        <v>41</v>
      </c>
      <c r="B13" s="18" t="s">
        <v>60</v>
      </c>
      <c r="C13" s="19" t="s">
        <v>59</v>
      </c>
      <c r="D13" s="20" t="s">
        <v>8</v>
      </c>
      <c r="E13" s="21">
        <v>2</v>
      </c>
      <c r="F13" s="5" t="s">
        <v>61</v>
      </c>
      <c r="G13" s="6">
        <f t="shared" si="1"/>
        <v>11628.76</v>
      </c>
    </row>
    <row r="14" spans="1:13" x14ac:dyDescent="0.25">
      <c r="A14" s="10" t="s">
        <v>42</v>
      </c>
      <c r="B14" s="18" t="s">
        <v>48</v>
      </c>
      <c r="C14" s="19" t="s">
        <v>47</v>
      </c>
      <c r="D14" s="20" t="s">
        <v>8</v>
      </c>
      <c r="E14" s="21">
        <v>1</v>
      </c>
      <c r="F14" s="7">
        <v>1700.23</v>
      </c>
      <c r="G14" s="8">
        <f t="shared" si="1"/>
        <v>1700.23</v>
      </c>
      <c r="J14" s="1"/>
      <c r="K14" s="1"/>
      <c r="L14" s="1"/>
      <c r="M14" s="1"/>
    </row>
    <row r="15" spans="1:13" x14ac:dyDescent="0.25">
      <c r="A15" s="10" t="s">
        <v>43</v>
      </c>
      <c r="B15" s="22" t="s">
        <v>50</v>
      </c>
      <c r="C15" s="23" t="s">
        <v>49</v>
      </c>
      <c r="D15" s="24" t="s">
        <v>8</v>
      </c>
      <c r="E15" s="25">
        <v>1</v>
      </c>
      <c r="F15" s="5">
        <v>1700.23</v>
      </c>
      <c r="G15" s="6">
        <f t="shared" si="1"/>
        <v>1700.23</v>
      </c>
      <c r="J15" s="1"/>
      <c r="K15" s="1"/>
      <c r="L15" s="1"/>
      <c r="M15" s="1"/>
    </row>
    <row r="16" spans="1:13" x14ac:dyDescent="0.25">
      <c r="A16" s="10" t="s">
        <v>44</v>
      </c>
      <c r="B16" s="22" t="s">
        <v>52</v>
      </c>
      <c r="C16" s="23" t="s">
        <v>51</v>
      </c>
      <c r="D16" s="24" t="s">
        <v>8</v>
      </c>
      <c r="E16" s="25">
        <v>1</v>
      </c>
      <c r="F16" s="5">
        <v>1999.8300000000002</v>
      </c>
      <c r="G16" s="6">
        <f t="shared" si="1"/>
        <v>1999.8300000000002</v>
      </c>
      <c r="J16" s="1"/>
      <c r="K16" s="1"/>
      <c r="L16" s="1"/>
      <c r="M16" s="1"/>
    </row>
    <row r="17" spans="1:13" x14ac:dyDescent="0.25">
      <c r="A17" s="10" t="s">
        <v>68</v>
      </c>
      <c r="B17" s="22" t="s">
        <v>65</v>
      </c>
      <c r="C17" s="23" t="s">
        <v>64</v>
      </c>
      <c r="D17" s="24" t="s">
        <v>8</v>
      </c>
      <c r="E17" s="25">
        <v>1</v>
      </c>
      <c r="F17" s="5">
        <v>1374.95</v>
      </c>
      <c r="G17" s="6">
        <f t="shared" si="1"/>
        <v>1374.95</v>
      </c>
      <c r="J17" s="1"/>
      <c r="K17" s="1"/>
      <c r="L17" s="1"/>
      <c r="M17" s="1"/>
    </row>
    <row r="18" spans="1:13" x14ac:dyDescent="0.25">
      <c r="A18" s="10" t="s">
        <v>69</v>
      </c>
      <c r="B18" s="22" t="s">
        <v>67</v>
      </c>
      <c r="C18" s="23" t="s">
        <v>66</v>
      </c>
      <c r="D18" s="24" t="s">
        <v>8</v>
      </c>
      <c r="E18" s="25">
        <v>1</v>
      </c>
      <c r="F18" s="5">
        <v>2395.73</v>
      </c>
      <c r="G18" s="6">
        <f t="shared" si="1"/>
        <v>2395.73</v>
      </c>
      <c r="J18" s="1"/>
      <c r="K18" s="1"/>
      <c r="L18" s="1"/>
      <c r="M18" s="1"/>
    </row>
    <row r="19" spans="1:13" ht="25.5" x14ac:dyDescent="0.25">
      <c r="A19" s="26" t="s">
        <v>81</v>
      </c>
      <c r="B19" s="22" t="s">
        <v>89</v>
      </c>
      <c r="C19" s="27" t="s">
        <v>90</v>
      </c>
      <c r="D19" s="24" t="s">
        <v>8</v>
      </c>
      <c r="E19" s="25">
        <v>1</v>
      </c>
      <c r="F19" s="9" t="s">
        <v>62</v>
      </c>
      <c r="G19" s="9">
        <f t="shared" si="1"/>
        <v>4560.34</v>
      </c>
    </row>
    <row r="20" spans="1:13" ht="25.5" x14ac:dyDescent="0.25">
      <c r="A20" s="26" t="s">
        <v>82</v>
      </c>
      <c r="B20" s="22" t="s">
        <v>91</v>
      </c>
      <c r="C20" s="27" t="s">
        <v>92</v>
      </c>
      <c r="D20" s="24" t="s">
        <v>8</v>
      </c>
      <c r="E20" s="25">
        <v>1</v>
      </c>
      <c r="F20" s="9" t="s">
        <v>109</v>
      </c>
      <c r="G20" s="9">
        <f t="shared" si="1"/>
        <v>3990.03</v>
      </c>
    </row>
    <row r="21" spans="1:13" x14ac:dyDescent="0.25">
      <c r="A21" s="26" t="s">
        <v>83</v>
      </c>
      <c r="B21" s="22" t="s">
        <v>94</v>
      </c>
      <c r="C21" s="23" t="s">
        <v>93</v>
      </c>
      <c r="D21" s="24" t="s">
        <v>8</v>
      </c>
      <c r="E21" s="25">
        <v>1</v>
      </c>
      <c r="F21" s="9" t="s">
        <v>105</v>
      </c>
      <c r="G21" s="9">
        <f t="shared" si="1"/>
        <v>1649.94</v>
      </c>
    </row>
    <row r="22" spans="1:13" x14ac:dyDescent="0.25">
      <c r="A22" s="28" t="s">
        <v>84</v>
      </c>
      <c r="B22" s="29" t="s">
        <v>96</v>
      </c>
      <c r="C22" s="30" t="s">
        <v>95</v>
      </c>
      <c r="D22" s="24" t="s">
        <v>8</v>
      </c>
      <c r="E22" s="25">
        <v>1</v>
      </c>
      <c r="F22" s="9" t="s">
        <v>104</v>
      </c>
      <c r="G22" s="9">
        <f t="shared" si="1"/>
        <v>1485.16</v>
      </c>
    </row>
    <row r="23" spans="1:13" x14ac:dyDescent="0.25">
      <c r="A23" s="24" t="s">
        <v>85</v>
      </c>
      <c r="B23" s="22" t="s">
        <v>102</v>
      </c>
      <c r="C23" s="23" t="s">
        <v>101</v>
      </c>
      <c r="D23" s="24" t="s">
        <v>8</v>
      </c>
      <c r="E23" s="25">
        <v>1</v>
      </c>
      <c r="F23" s="9" t="s">
        <v>103</v>
      </c>
      <c r="G23" s="9">
        <f t="shared" si="1"/>
        <v>1225.1500000000001</v>
      </c>
    </row>
    <row r="24" spans="1:13" ht="30" x14ac:dyDescent="0.25">
      <c r="A24" s="31" t="s">
        <v>86</v>
      </c>
      <c r="B24" s="32" t="s">
        <v>100</v>
      </c>
      <c r="C24" s="33" t="s">
        <v>99</v>
      </c>
      <c r="D24" s="24" t="s">
        <v>8</v>
      </c>
      <c r="E24" s="25">
        <v>1</v>
      </c>
      <c r="F24" s="9" t="s">
        <v>110</v>
      </c>
      <c r="G24" s="9">
        <f t="shared" si="1"/>
        <v>4104.5200000000004</v>
      </c>
    </row>
    <row r="25" spans="1:13" ht="30" x14ac:dyDescent="0.25">
      <c r="A25" s="26" t="s">
        <v>87</v>
      </c>
      <c r="B25" s="34" t="s">
        <v>97</v>
      </c>
      <c r="C25" s="27" t="s">
        <v>98</v>
      </c>
      <c r="D25" s="24" t="s">
        <v>8</v>
      </c>
      <c r="E25" s="25">
        <v>1</v>
      </c>
      <c r="F25" s="9" t="s">
        <v>111</v>
      </c>
      <c r="G25" s="9">
        <f t="shared" si="1"/>
        <v>5320.04</v>
      </c>
    </row>
    <row r="26" spans="1:13" x14ac:dyDescent="0.25">
      <c r="A26" s="26" t="s">
        <v>88</v>
      </c>
      <c r="B26" s="35" t="s">
        <v>108</v>
      </c>
      <c r="C26" s="27" t="s">
        <v>106</v>
      </c>
      <c r="D26" s="24" t="s">
        <v>8</v>
      </c>
      <c r="E26" s="25">
        <v>1</v>
      </c>
      <c r="F26" s="9" t="s">
        <v>107</v>
      </c>
      <c r="G26" s="9">
        <f t="shared" si="1"/>
        <v>8757.9500000000007</v>
      </c>
    </row>
    <row r="27" spans="1:13" ht="45" x14ac:dyDescent="0.25">
      <c r="A27" s="26" t="s">
        <v>112</v>
      </c>
      <c r="B27" s="34" t="s">
        <v>115</v>
      </c>
      <c r="C27" s="27" t="s">
        <v>114</v>
      </c>
      <c r="D27" s="24" t="s">
        <v>8</v>
      </c>
      <c r="E27" s="25">
        <v>1</v>
      </c>
      <c r="F27" s="9">
        <v>3081.6</v>
      </c>
      <c r="G27" s="9">
        <f t="shared" si="1"/>
        <v>3081.6</v>
      </c>
      <c r="H27" s="9">
        <f>F27*E27</f>
        <v>3081.6</v>
      </c>
    </row>
    <row r="28" spans="1:13" ht="30" x14ac:dyDescent="0.25">
      <c r="A28" s="26" t="s">
        <v>113</v>
      </c>
      <c r="B28" s="34" t="s">
        <v>117</v>
      </c>
      <c r="C28" s="27" t="s">
        <v>116</v>
      </c>
      <c r="D28" s="24" t="s">
        <v>8</v>
      </c>
      <c r="E28" s="25">
        <v>1</v>
      </c>
      <c r="F28" s="9">
        <v>4104.5200000000004</v>
      </c>
      <c r="G28" s="9">
        <f t="shared" si="1"/>
        <v>4104.5200000000004</v>
      </c>
      <c r="H28" s="9">
        <f>F28*E28</f>
        <v>4104.5200000000004</v>
      </c>
    </row>
    <row r="29" spans="1:13" x14ac:dyDescent="0.25">
      <c r="A29" s="40" t="s">
        <v>37</v>
      </c>
      <c r="B29" s="40"/>
      <c r="C29" s="40"/>
      <c r="D29" s="40"/>
      <c r="E29" s="40"/>
      <c r="F29" s="40"/>
      <c r="G29" s="9">
        <f>SUM(G2:G28)</f>
        <v>134537.51999999999</v>
      </c>
    </row>
    <row r="30" spans="1:13" x14ac:dyDescent="0.25">
      <c r="A30" s="40" t="s">
        <v>36</v>
      </c>
      <c r="B30" s="40"/>
      <c r="C30" s="40"/>
      <c r="D30" s="40"/>
      <c r="E30" s="40"/>
      <c r="F30" s="40"/>
      <c r="G30" s="9">
        <f>G29/1.07*0.07</f>
        <v>8801.52</v>
      </c>
    </row>
  </sheetData>
  <mergeCells count="2">
    <mergeCell ref="A29:F29"/>
    <mergeCell ref="A30:F30"/>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1E24-C62B-4B41-B2C2-561203A6FF6B}">
  <dimension ref="A1:L32"/>
  <sheetViews>
    <sheetView tabSelected="1" zoomScaleNormal="100" workbookViewId="0">
      <selection activeCell="L37" sqref="L37"/>
    </sheetView>
  </sheetViews>
  <sheetFormatPr defaultRowHeight="16.5" x14ac:dyDescent="0.3"/>
  <cols>
    <col min="1" max="1" width="9.140625" style="37"/>
    <col min="2" max="2" width="19.7109375" style="36" customWidth="1"/>
    <col min="3" max="3" width="64.42578125" style="37" customWidth="1"/>
    <col min="4" max="4" width="9.140625" style="37"/>
    <col min="5" max="5" width="10.85546875" style="38" customWidth="1"/>
    <col min="6" max="6" width="11.7109375" style="39" customWidth="1"/>
    <col min="7" max="7" width="14.28515625" style="39" customWidth="1"/>
    <col min="8" max="8" width="9.140625" style="36" hidden="1" customWidth="1"/>
    <col min="9" max="9" width="15.5703125" style="36" customWidth="1"/>
  </cols>
  <sheetData>
    <row r="1" spans="1:12" ht="59.25" customHeight="1" x14ac:dyDescent="0.3">
      <c r="A1" s="69" t="s">
        <v>160</v>
      </c>
      <c r="B1" s="70"/>
      <c r="C1" s="70"/>
      <c r="D1" s="70"/>
      <c r="E1" s="70"/>
      <c r="F1" s="70"/>
      <c r="G1" s="70"/>
      <c r="H1" s="70"/>
      <c r="I1" s="70"/>
    </row>
    <row r="3" spans="1:12" s="1" customFormat="1" ht="42" customHeight="1" x14ac:dyDescent="0.25">
      <c r="A3" s="41" t="s">
        <v>0</v>
      </c>
      <c r="B3" s="42" t="s">
        <v>1</v>
      </c>
      <c r="C3" s="41" t="s">
        <v>70</v>
      </c>
      <c r="D3" s="41" t="s">
        <v>3</v>
      </c>
      <c r="E3" s="43" t="s">
        <v>4</v>
      </c>
      <c r="F3" s="44" t="s">
        <v>53</v>
      </c>
      <c r="G3" s="44" t="s">
        <v>54</v>
      </c>
      <c r="H3" s="57"/>
      <c r="I3" s="41" t="s">
        <v>159</v>
      </c>
    </row>
    <row r="4" spans="1:12" s="1" customFormat="1" ht="302.25" customHeight="1" x14ac:dyDescent="0.25">
      <c r="A4" s="45" t="s">
        <v>5</v>
      </c>
      <c r="B4" s="46" t="s">
        <v>6</v>
      </c>
      <c r="C4" s="58" t="s">
        <v>71</v>
      </c>
      <c r="D4" s="45" t="s">
        <v>8</v>
      </c>
      <c r="E4" s="47">
        <v>3</v>
      </c>
      <c r="F4" s="59">
        <f>H4*1.07</f>
        <v>3115.84</v>
      </c>
      <c r="G4" s="60">
        <f>F4*E4</f>
        <v>9347.52</v>
      </c>
      <c r="H4" s="48" t="s">
        <v>9</v>
      </c>
      <c r="I4" s="61" t="s">
        <v>151</v>
      </c>
    </row>
    <row r="5" spans="1:12" s="1" customFormat="1" ht="278.25" customHeight="1" x14ac:dyDescent="0.25">
      <c r="A5" s="45" t="s">
        <v>10</v>
      </c>
      <c r="B5" s="46" t="s">
        <v>11</v>
      </c>
      <c r="C5" s="58" t="s">
        <v>72</v>
      </c>
      <c r="D5" s="45" t="s">
        <v>8</v>
      </c>
      <c r="E5" s="47">
        <v>1</v>
      </c>
      <c r="F5" s="59">
        <f t="shared" ref="F5:F14" si="0">H5*1.07</f>
        <v>4940.1900000000005</v>
      </c>
      <c r="G5" s="60">
        <f t="shared" ref="G5:G30" si="1">F5*E5</f>
        <v>4940.1900000000005</v>
      </c>
      <c r="H5" s="48" t="s">
        <v>13</v>
      </c>
      <c r="I5" s="61" t="s">
        <v>149</v>
      </c>
    </row>
    <row r="6" spans="1:12" s="1" customFormat="1" ht="178.5" customHeight="1" x14ac:dyDescent="0.25">
      <c r="A6" s="45" t="s">
        <v>14</v>
      </c>
      <c r="B6" s="46" t="s">
        <v>15</v>
      </c>
      <c r="C6" s="58" t="s">
        <v>77</v>
      </c>
      <c r="D6" s="45" t="s">
        <v>8</v>
      </c>
      <c r="E6" s="47">
        <v>2</v>
      </c>
      <c r="F6" s="59">
        <f t="shared" si="0"/>
        <v>4940.1900000000005</v>
      </c>
      <c r="G6" s="60">
        <f t="shared" si="1"/>
        <v>9880.380000000001</v>
      </c>
      <c r="H6" s="48" t="s">
        <v>13</v>
      </c>
      <c r="I6" s="61" t="s">
        <v>150</v>
      </c>
    </row>
    <row r="7" spans="1:12" s="1" customFormat="1" ht="182.25" customHeight="1" x14ac:dyDescent="0.25">
      <c r="A7" s="45" t="s">
        <v>17</v>
      </c>
      <c r="B7" s="46" t="s">
        <v>18</v>
      </c>
      <c r="C7" s="58" t="s">
        <v>74</v>
      </c>
      <c r="D7" s="45" t="s">
        <v>8</v>
      </c>
      <c r="E7" s="47">
        <v>1</v>
      </c>
      <c r="F7" s="59">
        <f t="shared" si="0"/>
        <v>3419.7200000000003</v>
      </c>
      <c r="G7" s="60">
        <f t="shared" si="1"/>
        <v>3419.7200000000003</v>
      </c>
      <c r="H7" s="48" t="s">
        <v>20</v>
      </c>
      <c r="I7" s="61" t="s">
        <v>148</v>
      </c>
    </row>
    <row r="8" spans="1:12" s="1" customFormat="1" ht="243.75" customHeight="1" x14ac:dyDescent="0.25">
      <c r="A8" s="45" t="s">
        <v>21</v>
      </c>
      <c r="B8" s="46" t="s">
        <v>22</v>
      </c>
      <c r="C8" s="58" t="s">
        <v>73</v>
      </c>
      <c r="D8" s="45" t="s">
        <v>8</v>
      </c>
      <c r="E8" s="47">
        <v>1</v>
      </c>
      <c r="F8" s="59">
        <f t="shared" si="0"/>
        <v>3419.7200000000003</v>
      </c>
      <c r="G8" s="60">
        <f t="shared" si="1"/>
        <v>3419.7200000000003</v>
      </c>
      <c r="H8" s="48" t="s">
        <v>20</v>
      </c>
      <c r="I8" s="61" t="s">
        <v>147</v>
      </c>
    </row>
    <row r="9" spans="1:12" s="1" customFormat="1" ht="186" customHeight="1" x14ac:dyDescent="0.25">
      <c r="A9" s="45" t="s">
        <v>24</v>
      </c>
      <c r="B9" s="46" t="s">
        <v>56</v>
      </c>
      <c r="C9" s="58" t="s">
        <v>75</v>
      </c>
      <c r="D9" s="45" t="s">
        <v>8</v>
      </c>
      <c r="E9" s="47">
        <v>1</v>
      </c>
      <c r="F9" s="59" t="s">
        <v>63</v>
      </c>
      <c r="G9" s="60">
        <f>F9*E9</f>
        <v>3419.72</v>
      </c>
      <c r="H9" s="48"/>
      <c r="I9" s="61" t="s">
        <v>146</v>
      </c>
    </row>
    <row r="10" spans="1:12" s="1" customFormat="1" ht="201" customHeight="1" x14ac:dyDescent="0.25">
      <c r="A10" s="45" t="s">
        <v>28</v>
      </c>
      <c r="B10" s="46" t="s">
        <v>58</v>
      </c>
      <c r="C10" s="58" t="s">
        <v>123</v>
      </c>
      <c r="D10" s="45" t="s">
        <v>8</v>
      </c>
      <c r="E10" s="47">
        <v>1</v>
      </c>
      <c r="F10" s="59" t="s">
        <v>62</v>
      </c>
      <c r="G10" s="60">
        <f>F10*E10</f>
        <v>4560.34</v>
      </c>
      <c r="H10" s="48"/>
      <c r="I10" s="61" t="s">
        <v>145</v>
      </c>
    </row>
    <row r="11" spans="1:12" s="1" customFormat="1" ht="140.25" customHeight="1" x14ac:dyDescent="0.25">
      <c r="A11" s="45" t="s">
        <v>32</v>
      </c>
      <c r="B11" s="46" t="s">
        <v>25</v>
      </c>
      <c r="C11" s="58" t="s">
        <v>76</v>
      </c>
      <c r="D11" s="45" t="s">
        <v>8</v>
      </c>
      <c r="E11" s="47">
        <v>2</v>
      </c>
      <c r="F11" s="59">
        <f t="shared" si="0"/>
        <v>6535.56</v>
      </c>
      <c r="G11" s="60">
        <f t="shared" si="1"/>
        <v>13071.12</v>
      </c>
      <c r="H11" s="48" t="s">
        <v>27</v>
      </c>
      <c r="I11" s="61" t="s">
        <v>144</v>
      </c>
    </row>
    <row r="12" spans="1:12" s="1" customFormat="1" ht="140.25" customHeight="1" x14ac:dyDescent="0.25">
      <c r="A12" s="45" t="s">
        <v>38</v>
      </c>
      <c r="B12" s="46" t="s">
        <v>29</v>
      </c>
      <c r="C12" s="58" t="s">
        <v>76</v>
      </c>
      <c r="D12" s="45" t="s">
        <v>8</v>
      </c>
      <c r="E12" s="47">
        <v>2</v>
      </c>
      <c r="F12" s="59">
        <f t="shared" si="0"/>
        <v>5699.89</v>
      </c>
      <c r="G12" s="60">
        <f t="shared" si="1"/>
        <v>11399.78</v>
      </c>
      <c r="H12" s="48" t="s">
        <v>31</v>
      </c>
      <c r="I12" s="61" t="s">
        <v>143</v>
      </c>
    </row>
    <row r="13" spans="1:12" ht="229.5" x14ac:dyDescent="0.25">
      <c r="A13" s="45" t="s">
        <v>39</v>
      </c>
      <c r="B13" s="46" t="s">
        <v>46</v>
      </c>
      <c r="C13" s="58" t="s">
        <v>119</v>
      </c>
      <c r="D13" s="45" t="s">
        <v>8</v>
      </c>
      <c r="E13" s="47">
        <v>2</v>
      </c>
      <c r="F13" s="59">
        <v>2199.92</v>
      </c>
      <c r="G13" s="60">
        <f t="shared" si="1"/>
        <v>4399.84</v>
      </c>
      <c r="H13" s="62"/>
      <c r="I13" s="61" t="s">
        <v>152</v>
      </c>
      <c r="J13" s="1"/>
      <c r="K13" s="1"/>
      <c r="L13" s="1"/>
    </row>
    <row r="14" spans="1:12" s="1" customFormat="1" ht="174" customHeight="1" x14ac:dyDescent="0.25">
      <c r="A14" s="45" t="s">
        <v>40</v>
      </c>
      <c r="B14" s="46" t="s">
        <v>33</v>
      </c>
      <c r="C14" s="58" t="s">
        <v>78</v>
      </c>
      <c r="D14" s="45" t="s">
        <v>8</v>
      </c>
      <c r="E14" s="47">
        <v>1</v>
      </c>
      <c r="F14" s="59">
        <f t="shared" si="0"/>
        <v>7600.21</v>
      </c>
      <c r="G14" s="60">
        <f t="shared" si="1"/>
        <v>7600.21</v>
      </c>
      <c r="H14" s="48" t="s">
        <v>35</v>
      </c>
      <c r="I14" s="61" t="s">
        <v>142</v>
      </c>
    </row>
    <row r="15" spans="1:12" ht="202.5" customHeight="1" x14ac:dyDescent="0.25">
      <c r="A15" s="45" t="s">
        <v>41</v>
      </c>
      <c r="B15" s="49" t="s">
        <v>60</v>
      </c>
      <c r="C15" s="58" t="s">
        <v>122</v>
      </c>
      <c r="D15" s="50" t="s">
        <v>8</v>
      </c>
      <c r="E15" s="51">
        <v>2</v>
      </c>
      <c r="F15" s="59" t="s">
        <v>61</v>
      </c>
      <c r="G15" s="60">
        <f t="shared" ref="G15" si="2">F15*E15</f>
        <v>11628.76</v>
      </c>
      <c r="H15" s="62"/>
      <c r="I15" s="61" t="s">
        <v>141</v>
      </c>
    </row>
    <row r="16" spans="1:12" ht="293.25" x14ac:dyDescent="0.25">
      <c r="A16" s="45" t="s">
        <v>42</v>
      </c>
      <c r="B16" s="49" t="s">
        <v>48</v>
      </c>
      <c r="C16" s="58" t="s">
        <v>118</v>
      </c>
      <c r="D16" s="50" t="s">
        <v>8</v>
      </c>
      <c r="E16" s="51">
        <v>1</v>
      </c>
      <c r="F16" s="63">
        <v>1700.23</v>
      </c>
      <c r="G16" s="64">
        <f t="shared" si="1"/>
        <v>1700.23</v>
      </c>
      <c r="H16" s="62"/>
      <c r="I16" s="61" t="s">
        <v>140</v>
      </c>
      <c r="J16" s="1"/>
      <c r="K16" s="1"/>
      <c r="L16" s="1"/>
    </row>
    <row r="17" spans="1:12" ht="255" x14ac:dyDescent="0.25">
      <c r="A17" s="45" t="s">
        <v>43</v>
      </c>
      <c r="B17" s="52" t="s">
        <v>50</v>
      </c>
      <c r="C17" s="58" t="s">
        <v>120</v>
      </c>
      <c r="D17" s="53" t="s">
        <v>8</v>
      </c>
      <c r="E17" s="54">
        <v>1</v>
      </c>
      <c r="F17" s="59">
        <v>1700.23</v>
      </c>
      <c r="G17" s="60">
        <f t="shared" si="1"/>
        <v>1700.23</v>
      </c>
      <c r="H17" s="62"/>
      <c r="I17" s="61" t="s">
        <v>139</v>
      </c>
      <c r="J17" s="1"/>
      <c r="K17" s="1"/>
      <c r="L17" s="1"/>
    </row>
    <row r="18" spans="1:12" ht="280.5" x14ac:dyDescent="0.25">
      <c r="A18" s="45" t="s">
        <v>44</v>
      </c>
      <c r="B18" s="52" t="s">
        <v>52</v>
      </c>
      <c r="C18" s="58" t="s">
        <v>121</v>
      </c>
      <c r="D18" s="53" t="s">
        <v>8</v>
      </c>
      <c r="E18" s="54">
        <v>1</v>
      </c>
      <c r="F18" s="59">
        <v>1999.8300000000002</v>
      </c>
      <c r="G18" s="60">
        <f t="shared" si="1"/>
        <v>1999.8300000000002</v>
      </c>
      <c r="H18" s="62"/>
      <c r="I18" s="61" t="s">
        <v>138</v>
      </c>
      <c r="J18" s="1"/>
      <c r="K18" s="1"/>
      <c r="L18" s="1"/>
    </row>
    <row r="19" spans="1:12" ht="102" x14ac:dyDescent="0.25">
      <c r="A19" s="45" t="s">
        <v>68</v>
      </c>
      <c r="B19" s="52" t="s">
        <v>65</v>
      </c>
      <c r="C19" s="58" t="s">
        <v>80</v>
      </c>
      <c r="D19" s="53" t="s">
        <v>8</v>
      </c>
      <c r="E19" s="54">
        <v>1</v>
      </c>
      <c r="F19" s="59">
        <v>1374.95</v>
      </c>
      <c r="G19" s="60">
        <f t="shared" si="1"/>
        <v>1374.95</v>
      </c>
      <c r="H19" s="62"/>
      <c r="I19" s="65"/>
      <c r="J19" s="1"/>
      <c r="K19" s="1"/>
      <c r="L19" s="1"/>
    </row>
    <row r="20" spans="1:12" ht="102.75" customHeight="1" x14ac:dyDescent="0.25">
      <c r="A20" s="45" t="s">
        <v>69</v>
      </c>
      <c r="B20" s="52" t="s">
        <v>67</v>
      </c>
      <c r="C20" s="58" t="s">
        <v>79</v>
      </c>
      <c r="D20" s="53" t="s">
        <v>8</v>
      </c>
      <c r="E20" s="54">
        <v>1</v>
      </c>
      <c r="F20" s="59">
        <v>2395.73</v>
      </c>
      <c r="G20" s="60">
        <f t="shared" si="1"/>
        <v>2395.73</v>
      </c>
      <c r="H20" s="62"/>
      <c r="I20" s="65"/>
      <c r="J20" s="1"/>
      <c r="K20" s="1"/>
      <c r="L20" s="1"/>
    </row>
    <row r="21" spans="1:12" ht="216.75" x14ac:dyDescent="0.25">
      <c r="A21" s="45" t="s">
        <v>81</v>
      </c>
      <c r="B21" s="52" t="s">
        <v>89</v>
      </c>
      <c r="C21" s="66" t="s">
        <v>137</v>
      </c>
      <c r="D21" s="53" t="s">
        <v>8</v>
      </c>
      <c r="E21" s="54">
        <v>1</v>
      </c>
      <c r="F21" s="59" t="s">
        <v>62</v>
      </c>
      <c r="G21" s="60">
        <f t="shared" si="1"/>
        <v>4560.34</v>
      </c>
      <c r="H21" s="62"/>
      <c r="I21" s="61" t="s">
        <v>136</v>
      </c>
    </row>
    <row r="22" spans="1:12" ht="216.75" x14ac:dyDescent="0.25">
      <c r="A22" s="45" t="s">
        <v>82</v>
      </c>
      <c r="B22" s="52" t="s">
        <v>91</v>
      </c>
      <c r="C22" s="58" t="s">
        <v>124</v>
      </c>
      <c r="D22" s="53" t="s">
        <v>8</v>
      </c>
      <c r="E22" s="54">
        <v>1</v>
      </c>
      <c r="F22" s="59" t="s">
        <v>109</v>
      </c>
      <c r="G22" s="60">
        <f t="shared" si="1"/>
        <v>3990.03</v>
      </c>
      <c r="H22" s="62"/>
      <c r="I22" s="61" t="s">
        <v>128</v>
      </c>
    </row>
    <row r="23" spans="1:12" ht="293.25" x14ac:dyDescent="0.25">
      <c r="A23" s="45" t="s">
        <v>83</v>
      </c>
      <c r="B23" s="52" t="s">
        <v>94</v>
      </c>
      <c r="C23" s="58" t="s">
        <v>154</v>
      </c>
      <c r="D23" s="53" t="s">
        <v>8</v>
      </c>
      <c r="E23" s="54">
        <v>1</v>
      </c>
      <c r="F23" s="59" t="s">
        <v>105</v>
      </c>
      <c r="G23" s="60">
        <f t="shared" si="1"/>
        <v>1649.94</v>
      </c>
      <c r="H23" s="62"/>
      <c r="I23" s="61" t="s">
        <v>133</v>
      </c>
    </row>
    <row r="24" spans="1:12" ht="306" x14ac:dyDescent="0.25">
      <c r="A24" s="45" t="s">
        <v>84</v>
      </c>
      <c r="B24" s="55" t="s">
        <v>96</v>
      </c>
      <c r="C24" s="58" t="s">
        <v>155</v>
      </c>
      <c r="D24" s="53" t="s">
        <v>8</v>
      </c>
      <c r="E24" s="54">
        <v>1</v>
      </c>
      <c r="F24" s="59" t="s">
        <v>104</v>
      </c>
      <c r="G24" s="60">
        <f t="shared" si="1"/>
        <v>1485.16</v>
      </c>
      <c r="H24" s="62"/>
      <c r="I24" s="61" t="s">
        <v>134</v>
      </c>
    </row>
    <row r="25" spans="1:12" ht="267.75" x14ac:dyDescent="0.25">
      <c r="A25" s="45" t="s">
        <v>85</v>
      </c>
      <c r="B25" s="52" t="s">
        <v>102</v>
      </c>
      <c r="C25" s="58" t="s">
        <v>153</v>
      </c>
      <c r="D25" s="53" t="s">
        <v>8</v>
      </c>
      <c r="E25" s="54">
        <v>1</v>
      </c>
      <c r="F25" s="59" t="s">
        <v>103</v>
      </c>
      <c r="G25" s="60">
        <f t="shared" si="1"/>
        <v>1225.1500000000001</v>
      </c>
      <c r="H25" s="62"/>
      <c r="I25" s="61" t="s">
        <v>135</v>
      </c>
    </row>
    <row r="26" spans="1:12" ht="255" x14ac:dyDescent="0.25">
      <c r="A26" s="45" t="s">
        <v>86</v>
      </c>
      <c r="B26" s="67" t="s">
        <v>100</v>
      </c>
      <c r="C26" s="58" t="s">
        <v>157</v>
      </c>
      <c r="D26" s="53" t="s">
        <v>8</v>
      </c>
      <c r="E26" s="54">
        <v>1</v>
      </c>
      <c r="F26" s="59" t="s">
        <v>110</v>
      </c>
      <c r="G26" s="60">
        <f t="shared" si="1"/>
        <v>4104.5200000000004</v>
      </c>
      <c r="H26" s="62"/>
      <c r="I26" s="61" t="s">
        <v>130</v>
      </c>
    </row>
    <row r="27" spans="1:12" ht="191.25" x14ac:dyDescent="0.25">
      <c r="A27" s="45" t="s">
        <v>87</v>
      </c>
      <c r="B27" s="58" t="s">
        <v>97</v>
      </c>
      <c r="C27" s="58" t="s">
        <v>158</v>
      </c>
      <c r="D27" s="53" t="s">
        <v>8</v>
      </c>
      <c r="E27" s="54">
        <v>1</v>
      </c>
      <c r="F27" s="59" t="s">
        <v>111</v>
      </c>
      <c r="G27" s="60">
        <f t="shared" si="1"/>
        <v>5320.04</v>
      </c>
      <c r="H27" s="62"/>
      <c r="I27" s="61" t="s">
        <v>131</v>
      </c>
    </row>
    <row r="28" spans="1:12" ht="204" x14ac:dyDescent="0.25">
      <c r="A28" s="45" t="s">
        <v>88</v>
      </c>
      <c r="B28" s="58" t="s">
        <v>108</v>
      </c>
      <c r="C28" s="58" t="s">
        <v>156</v>
      </c>
      <c r="D28" s="53" t="s">
        <v>8</v>
      </c>
      <c r="E28" s="54">
        <v>1</v>
      </c>
      <c r="F28" s="59" t="s">
        <v>107</v>
      </c>
      <c r="G28" s="60">
        <f t="shared" si="1"/>
        <v>8757.9500000000007</v>
      </c>
      <c r="H28" s="62"/>
      <c r="I28" s="61" t="s">
        <v>132</v>
      </c>
    </row>
    <row r="29" spans="1:12" ht="93" customHeight="1" x14ac:dyDescent="0.25">
      <c r="A29" s="45" t="s">
        <v>112</v>
      </c>
      <c r="B29" s="58" t="s">
        <v>115</v>
      </c>
      <c r="C29" s="58" t="s">
        <v>129</v>
      </c>
      <c r="D29" s="53" t="s">
        <v>8</v>
      </c>
      <c r="E29" s="54">
        <v>1</v>
      </c>
      <c r="F29" s="59">
        <v>3081.6</v>
      </c>
      <c r="G29" s="60">
        <f t="shared" si="1"/>
        <v>3081.6</v>
      </c>
      <c r="H29" s="62"/>
      <c r="I29" s="61" t="s">
        <v>126</v>
      </c>
    </row>
    <row r="30" spans="1:12" ht="114.75" x14ac:dyDescent="0.25">
      <c r="A30" s="45" t="s">
        <v>113</v>
      </c>
      <c r="B30" s="58" t="s">
        <v>117</v>
      </c>
      <c r="C30" s="58" t="s">
        <v>125</v>
      </c>
      <c r="D30" s="53" t="s">
        <v>8</v>
      </c>
      <c r="E30" s="54">
        <v>1</v>
      </c>
      <c r="F30" s="59">
        <v>4104.5200000000004</v>
      </c>
      <c r="G30" s="60">
        <f t="shared" si="1"/>
        <v>4104.5200000000004</v>
      </c>
      <c r="H30" s="62"/>
      <c r="I30" s="61" t="s">
        <v>127</v>
      </c>
    </row>
    <row r="31" spans="1:12" ht="15" x14ac:dyDescent="0.25">
      <c r="A31" s="56" t="s">
        <v>37</v>
      </c>
      <c r="B31" s="56"/>
      <c r="C31" s="56"/>
      <c r="D31" s="56"/>
      <c r="E31" s="56"/>
      <c r="F31" s="56"/>
      <c r="G31" s="68">
        <f>SUM(G4:G30)</f>
        <v>134537.51999999999</v>
      </c>
      <c r="H31" s="62"/>
      <c r="I31" s="62"/>
    </row>
    <row r="32" spans="1:12" ht="15" x14ac:dyDescent="0.25">
      <c r="A32" s="56" t="s">
        <v>36</v>
      </c>
      <c r="B32" s="56"/>
      <c r="C32" s="56"/>
      <c r="D32" s="56"/>
      <c r="E32" s="56"/>
      <c r="F32" s="56"/>
      <c r="G32" s="68">
        <f>G31/1.07*0.07</f>
        <v>8801.52</v>
      </c>
      <c r="H32" s="62"/>
      <c r="I32" s="62"/>
    </row>
  </sheetData>
  <mergeCells count="3">
    <mergeCell ref="A31:F31"/>
    <mergeCell ref="A32:F32"/>
    <mergeCell ref="A1:I1"/>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Комерційна</vt:lpstr>
      <vt:lpstr>МТВ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Terra-Med</dc:creator>
  <cp:lastModifiedBy>User</cp:lastModifiedBy>
  <dcterms:created xsi:type="dcterms:W3CDTF">2015-06-05T18:17:20Z</dcterms:created>
  <dcterms:modified xsi:type="dcterms:W3CDTF">2022-10-27T07:18:31Z</dcterms:modified>
</cp:coreProperties>
</file>