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/>
  <mc:AlternateContent xmlns:mc="http://schemas.openxmlformats.org/markup-compatibility/2006">
    <mc:Choice Requires="x15">
      <x15ac:absPath xmlns:x15ac="http://schemas.microsoft.com/office/spreadsheetml/2010/11/ac" url="C:\Users\User\Desktop\Лена\Прозоро\Відкриті торги 2022\Відкриті торги (постанова 1178) 2022\реактиви КДЛ 3 лоти (ПЛР,Медонік,Ротем)\"/>
    </mc:Choice>
  </mc:AlternateContent>
  <xr:revisionPtr revIDLastSave="0" documentId="8_{C6468828-5687-435D-93C7-37D291C5336C}" xr6:coauthVersionLast="36" xr6:coauthVersionMax="36" xr10:uidLastSave="{00000000-0000-0000-0000-000000000000}"/>
  <bookViews>
    <workbookView xWindow="0" yWindow="0" windowWidth="28800" windowHeight="1249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Лист1!$B$1:$N$7</definedName>
  </definedNames>
  <calcPr calcId="191029"/>
</workbook>
</file>

<file path=xl/calcChain.xml><?xml version="1.0" encoding="utf-8"?>
<calcChain xmlns="http://schemas.openxmlformats.org/spreadsheetml/2006/main">
  <c r="J5" i="1" l="1"/>
  <c r="K5" i="1" s="1"/>
  <c r="I5" i="1"/>
  <c r="G5" i="1"/>
  <c r="J4" i="1"/>
  <c r="K4" i="1" s="1"/>
  <c r="I4" i="1"/>
  <c r="G4" i="1"/>
  <c r="G6" i="1" l="1"/>
  <c r="I6" i="1"/>
  <c r="K6" i="1"/>
</calcChain>
</file>

<file path=xl/sharedStrings.xml><?xml version="1.0" encoding="utf-8"?>
<sst xmlns="http://schemas.openxmlformats.org/spreadsheetml/2006/main" count="30" uniqueCount="24">
  <si>
    <t xml:space="preserve"> №з/п</t>
  </si>
  <si>
    <t>Назва реактиву, або еквівалент</t>
  </si>
  <si>
    <t>Од.вим.</t>
  </si>
  <si>
    <t>Загальна кількість</t>
  </si>
  <si>
    <t xml:space="preserve">Цінова пропозиція фірми №1, з ПДВ </t>
  </si>
  <si>
    <t>Загальна сума</t>
  </si>
  <si>
    <t xml:space="preserve">Цінова пропозиція фірми №2,  з ПДВ </t>
  </si>
  <si>
    <t xml:space="preserve">Ціна середня, з ПДВ </t>
  </si>
  <si>
    <t>Код та назва національного класифікатору медичного виробу</t>
  </si>
  <si>
    <t>Відомості про державну реєстрацію/технічний регламент</t>
  </si>
  <si>
    <t xml:space="preserve">
Національний класифікатор України Єдиний закупівельний словник ДК 021:2015  </t>
  </si>
  <si>
    <t>1</t>
  </si>
  <si>
    <t>пак</t>
  </si>
  <si>
    <t xml:space="preserve">58237,  Буферний розчинник зразків ІВД, автоматичні/напівавтоматичні системи </t>
  </si>
  <si>
    <t>Декларація про відповідність №D083 від 27.03.2020 термін дії 27.03.2023</t>
  </si>
  <si>
    <t>Код ДК 021:2015 – 33696500-0 - Лабораторні реактиви</t>
  </si>
  <si>
    <t>2</t>
  </si>
  <si>
    <t>55859, Підрахунок лейкоцитів IVD, реагент</t>
  </si>
  <si>
    <t>4</t>
  </si>
  <si>
    <t>Загальна вартість:</t>
  </si>
  <si>
    <t xml:space="preserve">Medonic M-серія Ділуент, 900 циклов, 20 л </t>
  </si>
  <si>
    <t xml:space="preserve">Medonic M-серія Лізуючий, 900 циклов, 5 л </t>
  </si>
  <si>
    <t>Обгрунтування
про необхідні технічні, якісні та кількісні характеристики предмету закупівліна реагенти для Українського Референс-центру з клінічної лабораторної діагностики та метрології в 2022 році</t>
  </si>
  <si>
    <t>ЛОТ 2  - Реагенти для автоматичного гематологічного аналізатору Medonic M-32 (закрита система):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</si>
</sst>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10" fillId="0" borderId="0"/>
  </cellStyleXfs>
  <cellXfs count="41">
    <xf numFmtId="0" fontId="0" fillId="0" borderId="0" xfId="0"/>
    <xf numFmtId="0" fontId="0" fillId="0" borderId="0" xfId="0" applyBorder="1"/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right" vertical="center"/>
    </xf>
    <xf numFmtId="2" fontId="7" fillId="2" borderId="0" xfId="0" applyNumberFormat="1" applyFont="1" applyFill="1" applyAlignment="1">
      <alignment horizontal="center"/>
    </xf>
    <xf numFmtId="0" fontId="6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wrapText="1"/>
    </xf>
    <xf numFmtId="1" fontId="0" fillId="0" borderId="0" xfId="0" applyNumberFormat="1" applyBorder="1"/>
    <xf numFmtId="164" fontId="0" fillId="0" borderId="0" xfId="0" applyNumberFormat="1" applyBorder="1"/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right" vertical="top" wrapText="1"/>
    </xf>
    <xf numFmtId="0" fontId="11" fillId="2" borderId="1" xfId="0" applyFont="1" applyFill="1" applyBorder="1" applyAlignment="1">
      <alignment horizontal="left" wrapText="1"/>
    </xf>
    <xf numFmtId="4" fontId="11" fillId="2" borderId="1" xfId="0" applyNumberFormat="1" applyFont="1" applyFill="1" applyBorder="1" applyAlignment="1">
      <alignment horizontal="center"/>
    </xf>
    <xf numFmtId="2" fontId="8" fillId="2" borderId="3" xfId="0" applyNumberFormat="1" applyFont="1" applyFill="1" applyBorder="1" applyAlignment="1">
      <alignment horizontal="center" wrapText="1"/>
    </xf>
    <xf numFmtId="0" fontId="0" fillId="0" borderId="3" xfId="0" applyBorder="1"/>
    <xf numFmtId="49" fontId="4" fillId="0" borderId="2" xfId="0" applyNumberFormat="1" applyFont="1" applyFill="1" applyBorder="1" applyAlignment="1">
      <alignment horizontal="center"/>
    </xf>
    <xf numFmtId="2" fontId="9" fillId="0" borderId="3" xfId="0" applyNumberFormat="1" applyFont="1" applyFill="1" applyBorder="1" applyAlignment="1">
      <alignment horizontal="left" vertical="center" wrapText="1"/>
    </xf>
    <xf numFmtId="2" fontId="3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2" borderId="5" xfId="0" applyFill="1" applyBorder="1"/>
    <xf numFmtId="0" fontId="0" fillId="0" borderId="6" xfId="0" applyBorder="1"/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</cellXfs>
  <cellStyles count="2">
    <cellStyle name="Звичайний" xfId="0" builtinId="0"/>
    <cellStyle name="Обычный 2 2" xfId="1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"/>
  <sheetViews>
    <sheetView tabSelected="1" topLeftCell="B2" workbookViewId="0">
      <selection activeCell="B8" sqref="A8:XFD17"/>
    </sheetView>
  </sheetViews>
  <sheetFormatPr defaultColWidth="9" defaultRowHeight="15" x14ac:dyDescent="0.25"/>
  <cols>
    <col min="1" max="1" width="1.7109375" hidden="1" customWidth="1"/>
    <col min="2" max="2" width="4.28515625" customWidth="1"/>
    <col min="3" max="3" width="21.28515625" customWidth="1"/>
    <col min="4" max="4" width="4.140625" customWidth="1"/>
    <col min="5" max="5" width="6.140625" customWidth="1"/>
    <col min="6" max="6" width="7.85546875" customWidth="1"/>
    <col min="7" max="7" width="8.140625" customWidth="1"/>
    <col min="8" max="8" width="7.5703125" customWidth="1"/>
    <col min="9" max="9" width="8.5703125" customWidth="1"/>
    <col min="10" max="10" width="7.7109375" customWidth="1"/>
    <col min="11" max="11" width="8.7109375" customWidth="1"/>
    <col min="12" max="12" width="20" customWidth="1"/>
    <col min="13" max="13" width="19.28515625" customWidth="1"/>
    <col min="14" max="14" width="17.5703125" customWidth="1"/>
  </cols>
  <sheetData>
    <row r="1" spans="2:17" ht="46.5" customHeight="1" x14ac:dyDescent="0.25">
      <c r="B1" s="34" t="s">
        <v>22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</row>
    <row r="2" spans="2:17" s="1" customFormat="1" ht="77.25" x14ac:dyDescent="0.25">
      <c r="B2" s="2" t="s">
        <v>0</v>
      </c>
      <c r="C2" s="3" t="s">
        <v>1</v>
      </c>
      <c r="D2" s="3" t="s">
        <v>2</v>
      </c>
      <c r="E2" s="3" t="s">
        <v>3</v>
      </c>
      <c r="F2" s="4" t="s">
        <v>4</v>
      </c>
      <c r="G2" s="5" t="s">
        <v>5</v>
      </c>
      <c r="H2" s="6" t="s">
        <v>6</v>
      </c>
      <c r="I2" s="5" t="s">
        <v>5</v>
      </c>
      <c r="J2" s="5" t="s">
        <v>7</v>
      </c>
      <c r="K2" s="5" t="s">
        <v>5</v>
      </c>
      <c r="L2" s="5" t="s">
        <v>8</v>
      </c>
      <c r="M2" s="15" t="s">
        <v>9</v>
      </c>
      <c r="N2" s="24" t="s">
        <v>10</v>
      </c>
    </row>
    <row r="3" spans="2:17" s="1" customFormat="1" x14ac:dyDescent="0.25">
      <c r="B3" s="37" t="s">
        <v>23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25"/>
    </row>
    <row r="4" spans="2:17" s="1" customFormat="1" ht="54" customHeight="1" x14ac:dyDescent="0.25">
      <c r="B4" s="26" t="s">
        <v>11</v>
      </c>
      <c r="C4" s="22" t="s">
        <v>20</v>
      </c>
      <c r="D4" s="7" t="s">
        <v>12</v>
      </c>
      <c r="E4" s="9" t="s">
        <v>18</v>
      </c>
      <c r="F4" s="23">
        <v>4249.18</v>
      </c>
      <c r="G4" s="10">
        <f>F4*E4</f>
        <v>16996.72</v>
      </c>
      <c r="H4" s="11">
        <v>3600</v>
      </c>
      <c r="I4" s="10">
        <f>H4*E4</f>
        <v>14400</v>
      </c>
      <c r="J4" s="16">
        <f>(H4+F4)/2</f>
        <v>3924.59</v>
      </c>
      <c r="K4" s="10">
        <f>J4*E4</f>
        <v>15698.36</v>
      </c>
      <c r="L4" s="17" t="s">
        <v>13</v>
      </c>
      <c r="M4" s="8" t="s">
        <v>14</v>
      </c>
      <c r="N4" s="27" t="s">
        <v>15</v>
      </c>
      <c r="P4" s="18"/>
    </row>
    <row r="5" spans="2:17" s="1" customFormat="1" ht="51.75" customHeight="1" x14ac:dyDescent="0.25">
      <c r="B5" s="26" t="s">
        <v>16</v>
      </c>
      <c r="C5" s="22" t="s">
        <v>21</v>
      </c>
      <c r="D5" s="7" t="s">
        <v>12</v>
      </c>
      <c r="E5" s="9" t="s">
        <v>16</v>
      </c>
      <c r="F5" s="23">
        <v>5766.44</v>
      </c>
      <c r="G5" s="10">
        <f t="shared" ref="G5" si="0">F5*E5</f>
        <v>11532.88</v>
      </c>
      <c r="H5" s="11">
        <v>4800</v>
      </c>
      <c r="I5" s="10">
        <f t="shared" ref="I5" si="1">H5*E5</f>
        <v>9600</v>
      </c>
      <c r="J5" s="16">
        <f t="shared" ref="J5" si="2">(H5+F5)/2</f>
        <v>5283.2199999999993</v>
      </c>
      <c r="K5" s="10">
        <f t="shared" ref="K5" si="3">J5*E5</f>
        <v>10566.439999999999</v>
      </c>
      <c r="L5" s="17" t="s">
        <v>17</v>
      </c>
      <c r="M5" s="8" t="s">
        <v>14</v>
      </c>
      <c r="N5" s="27" t="s">
        <v>15</v>
      </c>
      <c r="P5" s="19"/>
    </row>
    <row r="6" spans="2:17" ht="18.75" customHeight="1" thickBot="1" x14ac:dyDescent="0.3">
      <c r="B6" s="39" t="s">
        <v>19</v>
      </c>
      <c r="C6" s="40"/>
      <c r="D6" s="40"/>
      <c r="E6" s="40"/>
      <c r="F6" s="40"/>
      <c r="G6" s="28">
        <f>SUM(G4:G5)</f>
        <v>28529.599999999999</v>
      </c>
      <c r="H6" s="29"/>
      <c r="I6" s="30">
        <f>SUM(I4:I5)</f>
        <v>24000</v>
      </c>
      <c r="J6" s="31"/>
      <c r="K6" s="28">
        <f>SUM(K4:K5)</f>
        <v>26264.799999999999</v>
      </c>
      <c r="L6" s="28"/>
      <c r="M6" s="32"/>
      <c r="N6" s="33"/>
      <c r="O6" s="20"/>
      <c r="P6" s="21"/>
      <c r="Q6" s="1"/>
    </row>
    <row r="7" spans="2:17" ht="18.75" customHeight="1" x14ac:dyDescent="0.25">
      <c r="B7" s="1"/>
      <c r="C7" s="12"/>
      <c r="D7" s="12"/>
      <c r="E7" s="12"/>
      <c r="F7" s="12"/>
      <c r="G7" s="13"/>
      <c r="H7" s="14"/>
      <c r="I7" s="14"/>
      <c r="J7" s="14"/>
      <c r="K7" s="14"/>
      <c r="L7" s="14"/>
      <c r="M7" s="1"/>
    </row>
  </sheetData>
  <mergeCells count="3">
    <mergeCell ref="B3:M3"/>
    <mergeCell ref="B6:F6"/>
    <mergeCell ref="B1:N1"/>
  </mergeCells>
  <pageMargins left="0.23622047244094499" right="0.23622047244094499" top="0" bottom="0" header="0" footer="0.31496062992126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 x14ac:dyDescent="0.25"/>
  <sheetData/>
  <pageMargins left="0.7" right="0.7" top="0.75" bottom="0.75" header="0.3" footer="0.3"/>
  <pageSetup paperSize="9" orientation="portrait" horizontalDpi="180" verticalDpi="18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 x14ac:dyDescent="0.25"/>
  <sheetData/>
  <pageMargins left="0.7" right="0.7" top="0.75" bottom="0.75" header="0.3" footer="0.3"/>
  <pageSetup paperSize="9" orientation="portrait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2022-11-28T12:17:11Z</cp:lastPrinted>
  <dcterms:created xsi:type="dcterms:W3CDTF">2006-09-28T05:33:00Z</dcterms:created>
  <dcterms:modified xsi:type="dcterms:W3CDTF">2022-12-05T07:49:27Z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E3C95847BA544AADB4C0E00180961098</vt:lpwstr>
  </property>
  <property fmtid="{D5CDD505-2E9C-101B-9397-08002B2CF9AE}" pid="3" name="KSOProductBuildVer">
    <vt:lpwstr>1049-11.2.0.10466</vt:lpwstr>
  </property>
</Properties>
</file>