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МТВ ліки іноземні" sheetId="1" r:id="rId1"/>
  </sheets>
  <definedNames>
    <definedName name="_xlnm.Print_Area" localSheetId="0">'МТВ ліки іноземні'!$A$1:$L$21</definedName>
  </definedNames>
  <calcPr fullCalcOnLoad="1" refMode="R1C1"/>
</workbook>
</file>

<file path=xl/sharedStrings.xml><?xml version="1.0" encoding="utf-8"?>
<sst xmlns="http://schemas.openxmlformats.org/spreadsheetml/2006/main" count="99" uniqueCount="55">
  <si>
    <t>№</t>
  </si>
  <si>
    <t>Од. вим</t>
  </si>
  <si>
    <t>амп</t>
  </si>
  <si>
    <t>Торгова назва або еквівалент</t>
  </si>
  <si>
    <t>Міжнародна назва</t>
  </si>
  <si>
    <t>Форма випуску та дозування</t>
  </si>
  <si>
    <t>сума, грн</t>
  </si>
  <si>
    <t>Натрію хлорид</t>
  </si>
  <si>
    <t xml:space="preserve">Розчин для інфузій 9мг/мл по 100мл </t>
  </si>
  <si>
    <t>пляшка</t>
  </si>
  <si>
    <t xml:space="preserve">Розчин для інфузій 9мг/мл по 200мл </t>
  </si>
  <si>
    <t>Натрію гідрокарбонат</t>
  </si>
  <si>
    <t>Розчин для інфузій 40мг/мл  по 200мл</t>
  </si>
  <si>
    <t>Калію хлорид</t>
  </si>
  <si>
    <t>Глюкози моногідрат</t>
  </si>
  <si>
    <t>Глюкоза</t>
  </si>
  <si>
    <t>Ксилітол, натрію ацетату тригідрат, натрію хлорид, кальцію хлориду гексагідрат, калію хлорид, магнію хлориду гексагідрат</t>
  </si>
  <si>
    <t>Ксилат</t>
  </si>
  <si>
    <t>Розчин для інфузій 200мл</t>
  </si>
  <si>
    <t>Сорбітол, натрію лактат, натрію хлорид, кальцію хлориду гексагідрату, калію хлориду, магнію хлорид гексагідрат</t>
  </si>
  <si>
    <t>Реосорбілакт</t>
  </si>
  <si>
    <t>Розчин для інфузій по 200 мл</t>
  </si>
  <si>
    <t>Сорбілакт</t>
  </si>
  <si>
    <t>концентрат для розчину для інфузій 75мг/мл по 20 мл</t>
  </si>
  <si>
    <t xml:space="preserve">Розчин для інфузій 9мг/мл по 400мл </t>
  </si>
  <si>
    <t>Розчин для інфузій 40%  по 20 мл</t>
  </si>
  <si>
    <t>Розчин для інфузій 10%  по 200 мл</t>
  </si>
  <si>
    <t>К-ть з урахуванням залишків</t>
  </si>
  <si>
    <t>Примітка</t>
  </si>
  <si>
    <t>національний перелік</t>
  </si>
  <si>
    <t>Парацетамол (Paracetamol)*</t>
  </si>
  <si>
    <t xml:space="preserve">інфулган </t>
  </si>
  <si>
    <t>розчин для інфузій: 10 мг/мл по 20мл</t>
  </si>
  <si>
    <t>розчин для інфузій: 10 мг/мл по 100мл</t>
  </si>
  <si>
    <t>розчин для інфузій: 15 % по 200 мл</t>
  </si>
  <si>
    <t>Маніт</t>
  </si>
  <si>
    <t>Вода для інєкцій</t>
  </si>
  <si>
    <t>Розчинник для парентерального застосування 400 мл</t>
  </si>
  <si>
    <t>ВОДА ДЛЯ ІН'ЄКЦІЙ</t>
  </si>
  <si>
    <t>30000 факт 2021</t>
  </si>
  <si>
    <t>Розчин для інфузій 50 мг/мл по 400 мл</t>
  </si>
  <si>
    <t>5% по 200 ?</t>
  </si>
  <si>
    <t xml:space="preserve">МАНІТ </t>
  </si>
  <si>
    <t>???</t>
  </si>
  <si>
    <t>????</t>
  </si>
  <si>
    <t>розчин для ін’єкцій/інфузій: 5 % (ізотонічний) по 200мл</t>
  </si>
  <si>
    <t>РІНГЕРА ЛАКТАТ РОЗЧИН</t>
  </si>
  <si>
    <t>Electrolytes</t>
  </si>
  <si>
    <t>розчин для інфузій, по 200 мл</t>
  </si>
  <si>
    <t xml:space="preserve">Ціна референтна/МОЗ без ПДВ, грн  </t>
  </si>
  <si>
    <t xml:space="preserve">Ціна референтна/МОЗ + 10% без ПДВ, грн  </t>
  </si>
  <si>
    <t xml:space="preserve">Ціна референтна/МОЗ + 10% з ПДВ, грн  </t>
  </si>
  <si>
    <t>флакон</t>
  </si>
  <si>
    <t>всього :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</si>
  <si>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лікарські– 3 лоти: Лот №1 – розчини інфузійні; Лот №2 - розчини інфузійні; Лот №3 - розчини інфузійні) на 2023 рік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</si>
</sst>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"/>
    <numFmt numFmtId="204" formatCode="#,##0.00;[Red]#,##0.00"/>
    <numFmt numFmtId="205" formatCode="0.00;[Red]0.00"/>
    <numFmt numFmtId="206" formatCode="#,##0.0000"/>
  </numFmts>
  <fonts count="47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203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P1" sqref="P1"/>
    </sheetView>
  </sheetViews>
  <sheetFormatPr defaultColWidth="9.00390625" defaultRowHeight="12.75"/>
  <cols>
    <col min="1" max="1" width="4.25390625" style="0" customWidth="1"/>
    <col min="2" max="2" width="24.00390625" style="0" customWidth="1"/>
    <col min="3" max="3" width="12.25390625" style="0" customWidth="1"/>
    <col min="4" max="4" width="17.625" style="0" customWidth="1"/>
    <col min="5" max="5" width="6.125" style="0" customWidth="1"/>
    <col min="6" max="6" width="10.375" style="1" customWidth="1"/>
    <col min="7" max="8" width="11.75390625" style="1" customWidth="1"/>
    <col min="9" max="9" width="9.875" style="3" customWidth="1"/>
    <col min="10" max="10" width="15.125" style="2" customWidth="1"/>
    <col min="11" max="11" width="8.25390625" style="0" customWidth="1"/>
    <col min="12" max="12" width="10.25390625" style="0" hidden="1" customWidth="1"/>
    <col min="13" max="13" width="17.625" style="0" hidden="1" customWidth="1"/>
    <col min="14" max="14" width="17.125" style="0" hidden="1" customWidth="1"/>
    <col min="15" max="15" width="0" style="0" hidden="1" customWidth="1"/>
    <col min="16" max="16" width="18.125" style="0" customWidth="1"/>
  </cols>
  <sheetData>
    <row r="1" spans="1:10" ht="93.75" customHeight="1">
      <c r="A1" s="31" t="s">
        <v>54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7" customFormat="1" ht="60" customHeight="1">
      <c r="A2" s="6" t="s">
        <v>0</v>
      </c>
      <c r="B2" s="7" t="s">
        <v>4</v>
      </c>
      <c r="C2" s="8" t="s">
        <v>3</v>
      </c>
      <c r="D2" s="8" t="s">
        <v>5</v>
      </c>
      <c r="E2" s="8" t="s">
        <v>1</v>
      </c>
      <c r="F2" s="9" t="s">
        <v>49</v>
      </c>
      <c r="G2" s="9" t="s">
        <v>50</v>
      </c>
      <c r="H2" s="9" t="s">
        <v>51</v>
      </c>
      <c r="I2" s="4" t="s">
        <v>27</v>
      </c>
      <c r="J2" s="10" t="s">
        <v>6</v>
      </c>
      <c r="K2" s="11" t="s">
        <v>28</v>
      </c>
    </row>
    <row r="3" spans="1:13" s="21" customFormat="1" ht="36.75" customHeight="1">
      <c r="A3" s="18">
        <v>1</v>
      </c>
      <c r="B3" s="19" t="s">
        <v>7</v>
      </c>
      <c r="C3" s="19" t="s">
        <v>7</v>
      </c>
      <c r="D3" s="19" t="s">
        <v>8</v>
      </c>
      <c r="E3" s="20" t="s">
        <v>9</v>
      </c>
      <c r="F3" s="26">
        <v>14.25</v>
      </c>
      <c r="G3" s="26">
        <f>F3*1.1</f>
        <v>15.675</v>
      </c>
      <c r="H3" s="26">
        <f aca="true" t="shared" si="0" ref="H3:H9">G3</f>
        <v>15.675</v>
      </c>
      <c r="I3" s="12">
        <v>207490</v>
      </c>
      <c r="J3" s="14">
        <f>H3*I3</f>
        <v>3252405.75</v>
      </c>
      <c r="K3" s="13" t="s">
        <v>29</v>
      </c>
      <c r="M3" s="15">
        <v>91000</v>
      </c>
    </row>
    <row r="4" spans="1:14" s="21" customFormat="1" ht="36.75" customHeight="1">
      <c r="A4" s="18">
        <v>2</v>
      </c>
      <c r="B4" s="19" t="s">
        <v>7</v>
      </c>
      <c r="C4" s="19" t="s">
        <v>7</v>
      </c>
      <c r="D4" s="19" t="s">
        <v>10</v>
      </c>
      <c r="E4" s="20" t="s">
        <v>9</v>
      </c>
      <c r="F4" s="5">
        <v>15.22</v>
      </c>
      <c r="G4" s="26">
        <f aca="true" t="shared" si="1" ref="G4:G19">F4*1.1</f>
        <v>16.742</v>
      </c>
      <c r="H4" s="26">
        <f t="shared" si="0"/>
        <v>16.742</v>
      </c>
      <c r="I4" s="12">
        <v>65150</v>
      </c>
      <c r="J4" s="14">
        <f aca="true" t="shared" si="2" ref="J4:J11">H4*I4</f>
        <v>1090741.3</v>
      </c>
      <c r="K4" s="13" t="s">
        <v>29</v>
      </c>
      <c r="M4" s="15">
        <v>104000</v>
      </c>
      <c r="N4" s="15">
        <v>5150</v>
      </c>
    </row>
    <row r="5" spans="1:13" s="21" customFormat="1" ht="36.75" customHeight="1">
      <c r="A5" s="18">
        <v>3</v>
      </c>
      <c r="B5" s="19" t="s">
        <v>7</v>
      </c>
      <c r="C5" s="19" t="s">
        <v>7</v>
      </c>
      <c r="D5" s="19" t="s">
        <v>24</v>
      </c>
      <c r="E5" s="20" t="s">
        <v>9</v>
      </c>
      <c r="F5" s="5">
        <v>20.63</v>
      </c>
      <c r="G5" s="26">
        <f t="shared" si="1"/>
        <v>22.693</v>
      </c>
      <c r="H5" s="26">
        <f t="shared" si="0"/>
        <v>22.693</v>
      </c>
      <c r="I5" s="12">
        <v>41000</v>
      </c>
      <c r="J5" s="14">
        <f t="shared" si="2"/>
        <v>930413</v>
      </c>
      <c r="K5" s="13" t="s">
        <v>29</v>
      </c>
      <c r="M5" s="15">
        <v>37000</v>
      </c>
    </row>
    <row r="6" spans="1:15" s="21" customFormat="1" ht="36.75" customHeight="1">
      <c r="A6" s="18">
        <v>4</v>
      </c>
      <c r="B6" s="28" t="s">
        <v>11</v>
      </c>
      <c r="C6" s="28" t="s">
        <v>11</v>
      </c>
      <c r="D6" s="28" t="s">
        <v>12</v>
      </c>
      <c r="E6" s="29" t="s">
        <v>9</v>
      </c>
      <c r="F6" s="5">
        <v>33.57</v>
      </c>
      <c r="G6" s="26">
        <f t="shared" si="1"/>
        <v>36.92700000000001</v>
      </c>
      <c r="H6" s="26">
        <f t="shared" si="0"/>
        <v>36.92700000000001</v>
      </c>
      <c r="I6" s="11">
        <v>5000</v>
      </c>
      <c r="J6" s="14">
        <f t="shared" si="2"/>
        <v>184635.00000000003</v>
      </c>
      <c r="K6" s="30" t="s">
        <v>29</v>
      </c>
      <c r="L6" s="22" t="s">
        <v>43</v>
      </c>
      <c r="M6" s="21">
        <v>3300</v>
      </c>
      <c r="O6" s="25">
        <v>11367</v>
      </c>
    </row>
    <row r="7" spans="1:13" s="21" customFormat="1" ht="57" customHeight="1">
      <c r="A7" s="18">
        <v>5</v>
      </c>
      <c r="B7" s="19" t="s">
        <v>14</v>
      </c>
      <c r="C7" s="19" t="s">
        <v>15</v>
      </c>
      <c r="D7" s="19" t="s">
        <v>45</v>
      </c>
      <c r="E7" s="20" t="s">
        <v>9</v>
      </c>
      <c r="F7" s="5">
        <v>19.12</v>
      </c>
      <c r="G7" s="26">
        <f t="shared" si="1"/>
        <v>21.032000000000004</v>
      </c>
      <c r="H7" s="26">
        <f t="shared" si="0"/>
        <v>21.032000000000004</v>
      </c>
      <c r="I7" s="12">
        <v>63340</v>
      </c>
      <c r="J7" s="14">
        <f t="shared" si="2"/>
        <v>1332166.8800000001</v>
      </c>
      <c r="K7" s="13" t="s">
        <v>29</v>
      </c>
      <c r="L7" s="21" t="s">
        <v>41</v>
      </c>
      <c r="M7" s="21">
        <v>48000</v>
      </c>
    </row>
    <row r="8" spans="1:13" s="21" customFormat="1" ht="36.75" customHeight="1">
      <c r="A8" s="18">
        <v>6</v>
      </c>
      <c r="B8" s="19" t="s">
        <v>14</v>
      </c>
      <c r="C8" s="19" t="s">
        <v>15</v>
      </c>
      <c r="D8" s="19" t="s">
        <v>40</v>
      </c>
      <c r="E8" s="20" t="s">
        <v>9</v>
      </c>
      <c r="F8" s="5">
        <v>28.59</v>
      </c>
      <c r="G8" s="26">
        <f t="shared" si="1"/>
        <v>31.449</v>
      </c>
      <c r="H8" s="26">
        <f t="shared" si="0"/>
        <v>31.449</v>
      </c>
      <c r="I8" s="12">
        <v>28500</v>
      </c>
      <c r="J8" s="14">
        <f t="shared" si="2"/>
        <v>896296.5</v>
      </c>
      <c r="K8" s="13" t="s">
        <v>29</v>
      </c>
      <c r="M8" s="21">
        <v>12000</v>
      </c>
    </row>
    <row r="9" spans="1:15" s="21" customFormat="1" ht="36.75" customHeight="1">
      <c r="A9" s="18">
        <v>7</v>
      </c>
      <c r="B9" s="19" t="s">
        <v>14</v>
      </c>
      <c r="C9" s="19" t="s">
        <v>15</v>
      </c>
      <c r="D9" s="19" t="s">
        <v>26</v>
      </c>
      <c r="E9" s="20" t="s">
        <v>9</v>
      </c>
      <c r="F9" s="5">
        <v>20.94</v>
      </c>
      <c r="G9" s="26">
        <f t="shared" si="1"/>
        <v>23.034000000000002</v>
      </c>
      <c r="H9" s="26">
        <f t="shared" si="0"/>
        <v>23.034000000000002</v>
      </c>
      <c r="I9" s="12">
        <v>10000</v>
      </c>
      <c r="J9" s="14">
        <f t="shared" si="2"/>
        <v>230340.00000000003</v>
      </c>
      <c r="K9" s="13" t="s">
        <v>29</v>
      </c>
      <c r="L9" s="22" t="s">
        <v>44</v>
      </c>
      <c r="M9" s="21">
        <v>8200</v>
      </c>
      <c r="O9" s="21">
        <v>41960</v>
      </c>
    </row>
    <row r="10" spans="1:13" s="22" customFormat="1" ht="36.75" customHeight="1">
      <c r="A10" s="18">
        <v>8</v>
      </c>
      <c r="B10" s="19" t="s">
        <v>42</v>
      </c>
      <c r="C10" s="19" t="s">
        <v>35</v>
      </c>
      <c r="D10" s="19" t="s">
        <v>34</v>
      </c>
      <c r="E10" s="20" t="s">
        <v>9</v>
      </c>
      <c r="F10" s="5">
        <v>63.49</v>
      </c>
      <c r="G10" s="26">
        <f t="shared" si="1"/>
        <v>69.83900000000001</v>
      </c>
      <c r="H10" s="26">
        <f aca="true" t="shared" si="3" ref="H10:H19">G10*1.07</f>
        <v>74.72773000000002</v>
      </c>
      <c r="I10" s="12">
        <v>645</v>
      </c>
      <c r="J10" s="14">
        <f t="shared" si="2"/>
        <v>48199.38585000001</v>
      </c>
      <c r="K10" s="13" t="s">
        <v>29</v>
      </c>
      <c r="M10" s="22">
        <v>600</v>
      </c>
    </row>
    <row r="11" spans="1:13" s="22" customFormat="1" ht="54.75" customHeight="1">
      <c r="A11" s="18">
        <v>9</v>
      </c>
      <c r="B11" s="27" t="s">
        <v>47</v>
      </c>
      <c r="C11" s="19" t="s">
        <v>46</v>
      </c>
      <c r="D11" s="19" t="s">
        <v>48</v>
      </c>
      <c r="E11" s="20" t="s">
        <v>9</v>
      </c>
      <c r="F11" s="5">
        <v>14.65</v>
      </c>
      <c r="G11" s="26">
        <f t="shared" si="1"/>
        <v>16.115000000000002</v>
      </c>
      <c r="H11" s="26">
        <f t="shared" si="3"/>
        <v>17.243050000000004</v>
      </c>
      <c r="I11" s="12">
        <v>1500</v>
      </c>
      <c r="J11" s="14">
        <f t="shared" si="2"/>
        <v>25864.575000000004</v>
      </c>
      <c r="K11" s="13" t="s">
        <v>29</v>
      </c>
      <c r="M11" s="22">
        <v>1500</v>
      </c>
    </row>
    <row r="12" spans="1:14" s="21" customFormat="1" ht="36.75" customHeight="1">
      <c r="A12" s="18">
        <v>10</v>
      </c>
      <c r="B12" s="19" t="s">
        <v>14</v>
      </c>
      <c r="C12" s="19" t="s">
        <v>15</v>
      </c>
      <c r="D12" s="19" t="s">
        <v>25</v>
      </c>
      <c r="E12" s="20" t="s">
        <v>2</v>
      </c>
      <c r="F12" s="5">
        <v>5.88</v>
      </c>
      <c r="G12" s="26">
        <f t="shared" si="1"/>
        <v>6.468</v>
      </c>
      <c r="H12" s="26">
        <f t="shared" si="3"/>
        <v>6.9207600000000005</v>
      </c>
      <c r="I12" s="12">
        <v>13000</v>
      </c>
      <c r="J12" s="14">
        <f>H12*I12</f>
        <v>89969.88</v>
      </c>
      <c r="K12" s="13" t="s">
        <v>29</v>
      </c>
      <c r="L12" s="21">
        <v>12377</v>
      </c>
      <c r="N12" s="25">
        <v>800</v>
      </c>
    </row>
    <row r="13" spans="1:12" s="21" customFormat="1" ht="36.75" customHeight="1">
      <c r="A13" s="18">
        <v>11</v>
      </c>
      <c r="B13" s="19" t="s">
        <v>13</v>
      </c>
      <c r="C13" s="19" t="s">
        <v>13</v>
      </c>
      <c r="D13" s="19" t="s">
        <v>23</v>
      </c>
      <c r="E13" s="20" t="s">
        <v>52</v>
      </c>
      <c r="F13" s="5">
        <v>35.38</v>
      </c>
      <c r="G13" s="26">
        <f t="shared" si="1"/>
        <v>38.918000000000006</v>
      </c>
      <c r="H13" s="26">
        <f>G13</f>
        <v>38.918000000000006</v>
      </c>
      <c r="I13" s="12">
        <v>27405</v>
      </c>
      <c r="J13" s="14">
        <f>H13*I13</f>
        <v>1066547.7900000003</v>
      </c>
      <c r="K13" s="13" t="s">
        <v>29</v>
      </c>
      <c r="L13" s="21" t="s">
        <v>39</v>
      </c>
    </row>
    <row r="14" spans="1:14" s="21" customFormat="1" ht="77.25" customHeight="1">
      <c r="A14" s="18">
        <v>12</v>
      </c>
      <c r="B14" s="19" t="s">
        <v>16</v>
      </c>
      <c r="C14" s="19" t="s">
        <v>17</v>
      </c>
      <c r="D14" s="19" t="s">
        <v>18</v>
      </c>
      <c r="E14" s="20" t="s">
        <v>9</v>
      </c>
      <c r="F14" s="5">
        <v>125.85</v>
      </c>
      <c r="G14" s="26">
        <f t="shared" si="1"/>
        <v>138.435</v>
      </c>
      <c r="H14" s="26">
        <f t="shared" si="3"/>
        <v>148.12545</v>
      </c>
      <c r="I14" s="12">
        <v>600</v>
      </c>
      <c r="J14" s="14">
        <f aca="true" t="shared" si="4" ref="J14:J19">H14*I14</f>
        <v>88875.27</v>
      </c>
      <c r="K14" s="12"/>
      <c r="L14" s="21">
        <v>500</v>
      </c>
      <c r="M14" s="21">
        <v>600</v>
      </c>
      <c r="N14" s="21">
        <v>363</v>
      </c>
    </row>
    <row r="15" spans="1:14" s="21" customFormat="1" ht="74.25" customHeight="1">
      <c r="A15" s="18">
        <v>13</v>
      </c>
      <c r="B15" s="19" t="s">
        <v>19</v>
      </c>
      <c r="C15" s="19" t="s">
        <v>20</v>
      </c>
      <c r="D15" s="19" t="s">
        <v>21</v>
      </c>
      <c r="E15" s="20" t="s">
        <v>9</v>
      </c>
      <c r="F15" s="5">
        <v>109.42</v>
      </c>
      <c r="G15" s="26">
        <f t="shared" si="1"/>
        <v>120.36200000000001</v>
      </c>
      <c r="H15" s="26">
        <f t="shared" si="3"/>
        <v>128.78734000000003</v>
      </c>
      <c r="I15" s="12">
        <v>2400</v>
      </c>
      <c r="J15" s="14">
        <f t="shared" si="4"/>
        <v>309089.6160000001</v>
      </c>
      <c r="K15" s="12"/>
      <c r="L15" s="21">
        <v>2270</v>
      </c>
      <c r="M15" s="21">
        <v>2400</v>
      </c>
      <c r="N15" s="21">
        <v>396</v>
      </c>
    </row>
    <row r="16" spans="1:14" s="21" customFormat="1" ht="75" customHeight="1">
      <c r="A16" s="18">
        <v>14</v>
      </c>
      <c r="B16" s="19" t="s">
        <v>19</v>
      </c>
      <c r="C16" s="19" t="s">
        <v>22</v>
      </c>
      <c r="D16" s="19" t="s">
        <v>18</v>
      </c>
      <c r="E16" s="24" t="s">
        <v>9</v>
      </c>
      <c r="F16" s="5">
        <v>135.28</v>
      </c>
      <c r="G16" s="26">
        <f t="shared" si="1"/>
        <v>148.80800000000002</v>
      </c>
      <c r="H16" s="26">
        <f t="shared" si="3"/>
        <v>159.22456000000003</v>
      </c>
      <c r="I16" s="12">
        <v>1000</v>
      </c>
      <c r="J16" s="14">
        <f t="shared" si="4"/>
        <v>159224.56000000003</v>
      </c>
      <c r="K16" s="12"/>
      <c r="L16" s="21">
        <v>1000</v>
      </c>
      <c r="N16" s="21">
        <v>827</v>
      </c>
    </row>
    <row r="17" spans="1:13" s="21" customFormat="1" ht="40.5" customHeight="1">
      <c r="A17" s="18">
        <v>15</v>
      </c>
      <c r="B17" s="16" t="s">
        <v>30</v>
      </c>
      <c r="C17" s="16" t="s">
        <v>31</v>
      </c>
      <c r="D17" s="16" t="s">
        <v>32</v>
      </c>
      <c r="E17" s="24" t="s">
        <v>9</v>
      </c>
      <c r="F17" s="5">
        <v>35.23</v>
      </c>
      <c r="G17" s="26">
        <f t="shared" si="1"/>
        <v>38.753</v>
      </c>
      <c r="H17" s="26">
        <f t="shared" si="3"/>
        <v>41.46571</v>
      </c>
      <c r="I17" s="12">
        <v>6740</v>
      </c>
      <c r="J17" s="14">
        <f t="shared" si="4"/>
        <v>279478.8854</v>
      </c>
      <c r="K17" s="13" t="s">
        <v>29</v>
      </c>
      <c r="M17" s="21">
        <v>6300</v>
      </c>
    </row>
    <row r="18" spans="1:14" s="21" customFormat="1" ht="41.25" customHeight="1">
      <c r="A18" s="18">
        <v>16</v>
      </c>
      <c r="B18" s="16" t="s">
        <v>30</v>
      </c>
      <c r="C18" s="16" t="s">
        <v>31</v>
      </c>
      <c r="D18" s="16" t="s">
        <v>33</v>
      </c>
      <c r="E18" s="24" t="s">
        <v>9</v>
      </c>
      <c r="F18" s="5">
        <v>88.05</v>
      </c>
      <c r="G18" s="26">
        <f t="shared" si="1"/>
        <v>96.855</v>
      </c>
      <c r="H18" s="26">
        <f>G18</f>
        <v>96.855</v>
      </c>
      <c r="I18" s="12">
        <v>9000</v>
      </c>
      <c r="J18" s="14">
        <f t="shared" si="4"/>
        <v>871695</v>
      </c>
      <c r="K18" s="13" t="s">
        <v>29</v>
      </c>
      <c r="M18" s="21">
        <v>9000</v>
      </c>
      <c r="N18" s="21">
        <v>6000</v>
      </c>
    </row>
    <row r="19" spans="1:14" s="21" customFormat="1" ht="59.25" customHeight="1">
      <c r="A19" s="18">
        <v>17</v>
      </c>
      <c r="B19" s="16" t="s">
        <v>36</v>
      </c>
      <c r="C19" s="16" t="s">
        <v>38</v>
      </c>
      <c r="D19" s="16" t="s">
        <v>37</v>
      </c>
      <c r="E19" s="24" t="s">
        <v>9</v>
      </c>
      <c r="F19" s="5">
        <v>23.11</v>
      </c>
      <c r="G19" s="26">
        <f t="shared" si="1"/>
        <v>25.421000000000003</v>
      </c>
      <c r="H19" s="26">
        <f t="shared" si="3"/>
        <v>27.200470000000006</v>
      </c>
      <c r="I19" s="12">
        <v>8000</v>
      </c>
      <c r="J19" s="14">
        <f t="shared" si="4"/>
        <v>217603.76000000004</v>
      </c>
      <c r="K19" s="13" t="s">
        <v>29</v>
      </c>
      <c r="L19" s="21">
        <v>8000</v>
      </c>
      <c r="N19" s="21">
        <v>3050</v>
      </c>
    </row>
    <row r="20" spans="1:11" s="21" customFormat="1" ht="35.25" customHeight="1">
      <c r="A20" s="18"/>
      <c r="B20" s="23" t="s">
        <v>53</v>
      </c>
      <c r="C20" s="19"/>
      <c r="D20" s="19"/>
      <c r="E20" s="24"/>
      <c r="F20" s="5"/>
      <c r="G20" s="5"/>
      <c r="H20" s="5"/>
      <c r="I20" s="12"/>
      <c r="J20" s="14">
        <f>SUM(J3:J19)</f>
        <v>11073547.152250001</v>
      </c>
      <c r="K20" s="12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2022-12-22T10:49:23Z</cp:lastPrinted>
  <dcterms:created xsi:type="dcterms:W3CDTF">2010-02-16T11:34:11Z</dcterms:created>
  <dcterms:modified xsi:type="dcterms:W3CDTF">2022-12-22T10:58:36Z</dcterms:modified>
  <cp:category/>
  <cp:version/>
  <cp:contentType/>
  <cp:contentStatus/>
</cp:coreProperties>
</file>