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МТВ ліки іноземні" sheetId="1" r:id="rId1"/>
    <sheet name="Лист1" sheetId="2" r:id="rId2"/>
    <sheet name="Лист2" sheetId="3" r:id="rId3"/>
    <sheet name="Лист3" sheetId="4" r:id="rId4"/>
  </sheets>
  <definedNames>
    <definedName name="_xlnm.Print_Area" localSheetId="0">'МТВ ліки іноземні'!$A$1:$F$30</definedName>
  </definedNames>
  <calcPr fullCalcOnLoad="1"/>
</workbook>
</file>

<file path=xl/sharedStrings.xml><?xml version="1.0" encoding="utf-8"?>
<sst xmlns="http://schemas.openxmlformats.org/spreadsheetml/2006/main" count="257" uniqueCount="186">
  <si>
    <t>Абботт</t>
  </si>
  <si>
    <t>фл</t>
  </si>
  <si>
    <t>№</t>
  </si>
  <si>
    <t>Міжнародна назва, форма випуску, дозування</t>
  </si>
  <si>
    <t>Торгова назва</t>
  </si>
  <si>
    <t xml:space="preserve">№ в упаковке </t>
  </si>
  <si>
    <t>Виробник</t>
  </si>
  <si>
    <t>Од. вим</t>
  </si>
  <si>
    <t>Орієнтовна вартість 2010р. Курс: 1$=8,1$; 1евро=12,1 грн.</t>
  </si>
  <si>
    <t>Епрекс</t>
  </si>
  <si>
    <t>Янссен</t>
  </si>
  <si>
    <t>шприц з захисн. пристр від пошкодж. голкою</t>
  </si>
  <si>
    <t>Новартис</t>
  </si>
  <si>
    <t>у</t>
  </si>
  <si>
    <t xml:space="preserve">Севофлуран розчин 100% 250 мл </t>
  </si>
  <si>
    <t>Севоран</t>
  </si>
  <si>
    <t xml:space="preserve">Пропофол  емульс в/в 1000мг/50мл </t>
  </si>
  <si>
    <t>Рекофол</t>
  </si>
  <si>
    <t>Байер-Шеринг</t>
  </si>
  <si>
    <t xml:space="preserve">Пластина кровозупиняюча (склад: колаген, фібриноген людини, тромбін,  апротинін, рибофлавін) , розмір 2,5х3х0,5см </t>
  </si>
  <si>
    <t>Тахокомб</t>
  </si>
  <si>
    <t>Никомед</t>
  </si>
  <si>
    <t>шт</t>
  </si>
  <si>
    <t xml:space="preserve">Пластина кровозупиняюча (склад:колаген, фібриноген людини, тромбін,  апротинін, рибофлавін), розмір 4,8х4,8х0,5см </t>
  </si>
  <si>
    <t xml:space="preserve">Пластина кровозупиняюча (склад: колаген, фібриноген людини, тромбін,  апротинін, рибофлавін), розмір 9,5х4,8х0,5см </t>
  </si>
  <si>
    <t>Фосфоліпідна фракція з легенів  свині 80мг/мл по мл фл.1,5 мл</t>
  </si>
  <si>
    <t>Куросурф</t>
  </si>
  <si>
    <t>Альбумін людини  р-н  д/інф. 20% фл.50мл</t>
  </si>
  <si>
    <t>Альбумін</t>
  </si>
  <si>
    <t>Октафарм</t>
  </si>
  <si>
    <t xml:space="preserve">Сбалансований 10% розчин 20 амінокислот з електролітами для парентерального харчування у скляних флаконах по 500 мл, 100мл мистять: 
ізолейцину 0,51г, лейцину 0,89г, лізину г/х 0,7, метіоніну 0,382г, фенілаланіну 0,51, треоніну 0,41г, триптофану 0,18, валіну 0,48г, аргініну 0,92,  гістидину 0,52, гліцину 0,79, аланіну 1,37г, проліну 0,89г, кислоти аспарагінової 0,13г, аспарагіну моногідрату 0,372г, ацетилцистеїну0,068г, кислоти глютамінової 0,46г, орнітидину г/х 0,32г, серину 0,24г, тирозину 0,03г, ацетил тирозину 0,123г. , натрію ацетату, тригідрату 0,395 г, калію ацетату 0,245 г, магнію ацетату, тетрагідрату 0,056 г, натрію дигідрофосфату, дигідрату 0,14 г, натрію гідроксиду 0,02 г, кислоти яблучної 0,101 г; електролітів: натрію 43,0 ммоль/л, калію 25,0 ммоль/л, магнію 2,6 ммоль/л,  ацетату 59,0 ммоль/л, хлориду 57,0 ммоль/л, дигідрофосфату 9,0 ммоль/л, L-малату 7,5 ммоль/л. (Не повинен містити багатоатомних спиртів (сорбітол, ксилітол) або потенційних алергенів (дифосфат натрію))
</t>
  </si>
  <si>
    <t xml:space="preserve">Аміноплазмаль 10% Е  </t>
  </si>
  <si>
    <t>Ббраун</t>
  </si>
  <si>
    <t>Розчин 20% жирової емульсії для парентерального харчування у скляних флаконах по 250 мл;  1мл розчину містить: олії соєвої (довголанцюгові тригліцериди) 0,1г, середньоланцюгових тригліцеридів 0,1г</t>
  </si>
  <si>
    <r>
      <t>Ліпофундин</t>
    </r>
    <r>
      <rPr>
        <sz val="11"/>
        <color indexed="8"/>
        <rFont val="Times New Roman"/>
        <family val="1"/>
      </rPr>
      <t>®</t>
    </r>
    <r>
      <rPr>
        <sz val="11"/>
        <rFont val="Times New Roman"/>
        <family val="1"/>
      </rPr>
      <t xml:space="preserve"> МСТ/ЛСТ 20%</t>
    </r>
  </si>
  <si>
    <t>Розчин 6% гідроксиетильованого крохмалю  для ін фузій (середня молекулярна вага - 130 тис Дальтон, молярне заміщення - 0.42, С2/С6 співвідношення - 6:1) в поліетиленових флаконах по  500 мл</t>
  </si>
  <si>
    <r>
      <t>Венофундин</t>
    </r>
    <r>
      <rPr>
        <sz val="11"/>
        <color indexed="8"/>
        <rFont val="Times New Roman"/>
        <family val="1"/>
      </rPr>
      <t xml:space="preserve">® </t>
    </r>
    <r>
      <rPr>
        <sz val="11"/>
        <rFont val="Times New Roman"/>
        <family val="1"/>
      </rPr>
      <t>130/0.42</t>
    </r>
  </si>
  <si>
    <t>о</t>
  </si>
  <si>
    <t>АстраЗенека</t>
  </si>
  <si>
    <t xml:space="preserve">Октреотид р-н д/ін 0,05мг /мл амп 1мл </t>
  </si>
  <si>
    <t>Сандостатин</t>
  </si>
  <si>
    <t>амп</t>
  </si>
  <si>
    <t xml:space="preserve">Октреотид р-н д/ін 0,1мг /мл амп 1мл </t>
  </si>
  <si>
    <t>Загальна вартість</t>
  </si>
  <si>
    <t>К-ть</t>
  </si>
  <si>
    <t>Сума</t>
  </si>
  <si>
    <t xml:space="preserve"> у</t>
  </si>
  <si>
    <t>Гозерелін  капс. для підшкірн. вед. пролонг. дії 10,8мг шприц-апл.</t>
  </si>
  <si>
    <t>Золадекс</t>
  </si>
  <si>
    <t xml:space="preserve">капс. у шприц-аплікаторі </t>
  </si>
  <si>
    <t>Еритропоетин-альфа р-н д/ін  2000 ОД в шприці з захисним пристроєм  від пошкодження голкою (відсутність альбуміну в складі розчину, обов’язкова форма випуску  шприц з захисним пристроєм від пошкодження голкою)</t>
  </si>
  <si>
    <t>Т.П.Іванова</t>
  </si>
  <si>
    <t>В.С.Поворознюк</t>
  </si>
  <si>
    <t>Торгова назва або еквівалент</t>
  </si>
  <si>
    <t>Міжнародна назва</t>
  </si>
  <si>
    <t>Е.М.Мешкова</t>
  </si>
  <si>
    <t>Заст.гол.лікаря з хірургічних питань</t>
  </si>
  <si>
    <t>Заст.гол.лікаря з орг.мет.роботи</t>
  </si>
  <si>
    <t>Заст.гол.лікаря з лікувальної роботи</t>
  </si>
  <si>
    <t xml:space="preserve">зареєстрована оптово відпускна ціна на сайті МОЗ </t>
  </si>
  <si>
    <r>
      <t xml:space="preserve">Ціна з ПДВ,грн  </t>
    </r>
    <r>
      <rPr>
        <b/>
        <i/>
        <sz val="8"/>
        <rFont val="Times New Roman"/>
        <family val="1"/>
      </rPr>
      <t>( гр.7+8)</t>
    </r>
  </si>
  <si>
    <t>Ціна                з 10% торгової націнки</t>
  </si>
  <si>
    <t xml:space="preserve">ПДВ 7%,грн  </t>
  </si>
  <si>
    <t>Октенідин дигідрохлорид, 2-феноксіетанол</t>
  </si>
  <si>
    <t>Бупівакаїн</t>
  </si>
  <si>
    <t>Езомепразол</t>
  </si>
  <si>
    <t>Тоцилізумаб</t>
  </si>
  <si>
    <t>Симетикон</t>
  </si>
  <si>
    <t>Адалімумаб</t>
  </si>
  <si>
    <t>Вальпроат натрію</t>
  </si>
  <si>
    <t>Ніфуроксазид</t>
  </si>
  <si>
    <t>Церебролізин</t>
  </si>
  <si>
    <t xml:space="preserve">Суміш олій рафінованих </t>
  </si>
  <si>
    <t>Пегінтерферон  альфа-2в</t>
  </si>
  <si>
    <t>Пегінтерферон альфа-2в</t>
  </si>
  <si>
    <t>Омепразол</t>
  </si>
  <si>
    <t>заліза (III) гідроксиду полімальтозат</t>
  </si>
  <si>
    <t>Заліза (III) гідроксид сахарозного комплексу</t>
  </si>
  <si>
    <t>інсулін аспарт</t>
  </si>
  <si>
    <t>інсулін людський біосинтетичний</t>
  </si>
  <si>
    <t>Інсулін людський 100 МО (ДНК-рекомбінантний)</t>
  </si>
  <si>
    <t>Ізофан-інсулін людський 100 МО (ДНК-рекомбінантний)</t>
  </si>
  <si>
    <t>Інсулін лізпро</t>
  </si>
  <si>
    <t>Інсулін глюлізин</t>
  </si>
  <si>
    <t>шприц</t>
  </si>
  <si>
    <t>банця</t>
  </si>
  <si>
    <t>пакет</t>
  </si>
  <si>
    <t>картридж</t>
  </si>
  <si>
    <t>Наказ МОЗ України про реєстрацію ціни</t>
  </si>
  <si>
    <t>№241 23.04.2015</t>
  </si>
  <si>
    <t>№49 05.02.2015</t>
  </si>
  <si>
    <t>№134 06.03.2015</t>
  </si>
  <si>
    <t>№223 16.04.2015</t>
  </si>
  <si>
    <t>№135 06.03.2015</t>
  </si>
  <si>
    <t>№65 16.02.2015</t>
  </si>
  <si>
    <t>№71 17.02.2015</t>
  </si>
  <si>
    <t>№189 31.03.2015</t>
  </si>
  <si>
    <t>№162 19.03.2015</t>
  </si>
  <si>
    <t>№79 19.02.2015</t>
  </si>
  <si>
    <t>№83 20.02.2015</t>
  </si>
  <si>
    <t>№74 18.02.2015</t>
  </si>
  <si>
    <t>№944 10.12.2014</t>
  </si>
  <si>
    <t>Ціна з митом 5%</t>
  </si>
  <si>
    <t>Гідрокортизон</t>
  </si>
  <si>
    <t>Протромбіновий комплекс людини</t>
  </si>
  <si>
    <t>Метилпреднізолон</t>
  </si>
  <si>
    <t>№274 13.05.2015</t>
  </si>
  <si>
    <t>ТЕХНІЧНЕ ЗАВДАННЯ  ЛІКИ (іноземні)</t>
  </si>
  <si>
    <t xml:space="preserve">Октенісепт </t>
  </si>
  <si>
    <t>розчин октенідину дигідрохлориду 0,10 г, 2-феноксіетанолу 2,00 г по 50 мл у флаконі №1</t>
  </si>
  <si>
    <t>Форма випуску та дозування</t>
  </si>
  <si>
    <t xml:space="preserve">Маркаїн </t>
  </si>
  <si>
    <t>р-н д/ін. 5мг/мл по 20 мл. №5</t>
  </si>
  <si>
    <t xml:space="preserve">Нексіум </t>
  </si>
  <si>
    <t>порошок для приготування розчину для ін'єкцій та інфузій 40мг фл №10</t>
  </si>
  <si>
    <t>Актемра</t>
  </si>
  <si>
    <t xml:space="preserve"> концентрат для приготування розчину для інфузій (20 мг/мл) 80мг/4мл фл N 1</t>
  </si>
  <si>
    <t xml:space="preserve">Колікід </t>
  </si>
  <si>
    <t>суспензія оральна 40мг/мл фл 30мл №1</t>
  </si>
  <si>
    <t xml:space="preserve">хуміра </t>
  </si>
  <si>
    <t>розчин для ін'єкцій  40 мг/0,8 мл шприца по 0,8 мл у копмлекті з серветками</t>
  </si>
  <si>
    <t xml:space="preserve">Актовегін </t>
  </si>
  <si>
    <t>р-н/ін 40мг/мл по 5мл (200мг) амп №5</t>
  </si>
  <si>
    <t xml:space="preserve">Депакін </t>
  </si>
  <si>
    <t>сироп 57,64 мг/1мл фл 150мл №1</t>
  </si>
  <si>
    <t xml:space="preserve">Ніфуроксазид </t>
  </si>
  <si>
    <t>суспензія оральна 220мг/5мл 90мл у банці №1</t>
  </si>
  <si>
    <t xml:space="preserve">Церебролізин </t>
  </si>
  <si>
    <t>р-н д/ін 1мл (215,2 мг) амп. №10</t>
  </si>
  <si>
    <t xml:space="preserve">ОЛІКЛІНОМЕЛЬ N7-1000E </t>
  </si>
  <si>
    <t>емульсія для інфузій Суміш олій рафінованих розчину амінокислот з електролітами та 400 мл 20% розчин глюкози з кальцієм у трикамерному пакеті по 1000 мл № 4</t>
  </si>
  <si>
    <t xml:space="preserve">Пегінтрон </t>
  </si>
  <si>
    <t>пор.ліофіл.д/п р-ну д/ін 50мкг/0,5мл двухканал.шприц-ручка з розчинником №1</t>
  </si>
  <si>
    <t>Пегінтрон</t>
  </si>
  <si>
    <t xml:space="preserve"> пор.ліофіл.д/п р-ну д/ін 80мкг/0,5мл двухканал.шприц-ручка з розчинником №1</t>
  </si>
  <si>
    <t xml:space="preserve">Омепразол </t>
  </si>
  <si>
    <t>порошок ліофілізований для приготування розчину для ін'єкцій 40мг 1 флакон з порошком</t>
  </si>
  <si>
    <t xml:space="preserve">мальтофер </t>
  </si>
  <si>
    <t>краплі оральні 50мг/мл 30мл фл №1</t>
  </si>
  <si>
    <t>Венофер</t>
  </si>
  <si>
    <t xml:space="preserve"> розчин для внутрішньовенних ін'єкцій 20 мг/мл по 5 мл в ампулі №5</t>
  </si>
  <si>
    <t xml:space="preserve">актрапід НМ пенфіл </t>
  </si>
  <si>
    <t>р-н/ін 100МО/мл по 3мл у картриджі №5</t>
  </si>
  <si>
    <t>новорапід флекспен</t>
  </si>
  <si>
    <t xml:space="preserve"> р-н/ін 100ОД/мл 3мл у картриджі №1 в багатодозованій одноразовій шприц-ручці №5</t>
  </si>
  <si>
    <t xml:space="preserve">протафан НМ пенфіл </t>
  </si>
  <si>
    <t>суспензія для ін’єкцій 100МО/мл 3мл у картриджі №5</t>
  </si>
  <si>
    <t xml:space="preserve">ХУМУЛІН® РЕГУЛЯР </t>
  </si>
  <si>
    <t>розчин для ін'єкцій 100 МО/мл 1 мл сусмензії містить 100 МО інсуліну людського (ДНК-рекомбінантний) по 3 мл у скляному картриджі, по 1 картриджу у шприц-ручці Квікпен; по 5 шприц-ручок у картонній пачці</t>
  </si>
  <si>
    <t xml:space="preserve">ХУМУЛІН® НПХ </t>
  </si>
  <si>
    <t>суспензія для ін'єкцій 100 МО/мл 1 мл суспензії містить 100 МО ізофан-інсуліну людського (ДНК-рекомбінантний) по 3 мл у скляному картриджі, по 1 картриджу у шприц-ручці Квікпен; по 5 шприц-ручок у картонній пачці</t>
  </si>
  <si>
    <t xml:space="preserve">ХУМАЛОГ </t>
  </si>
  <si>
    <t>розчин для ін'єкцій 100 МО/мл 1 мл розчину містить 100 МО інсуліну лізпро, що еквівалентно 3,5 мг по 3 мл у скляному картриджі</t>
  </si>
  <si>
    <t xml:space="preserve">ЕПАЙДРА </t>
  </si>
  <si>
    <t>розчин для ін'єкцій 100 ОД/мл по 3 мл у картриджах вмонтованих у шприц-ручку СолоСтар® № 5</t>
  </si>
  <si>
    <t xml:space="preserve">Солу-кортеф </t>
  </si>
  <si>
    <t>порошок ліофілізований для ін'єкцій 100мг/2мл фл №1</t>
  </si>
  <si>
    <t xml:space="preserve">OCTAPLEX 500 IU / ОКТАПЛЕКС 500 МО </t>
  </si>
  <si>
    <t>Протромбіновий комплекс людини для внутрішньовенного введення ліофілізований порошок для приготування розчину для ін'єкцій 500 МО 1 флакон з порошком 500 МО та 1 флакон з розчинником(вода для ін'єкцій, 20 мл) разом з комплектом для розчинення та внутрішньовенного введення</t>
  </si>
  <si>
    <r>
      <t xml:space="preserve">Солу-медрол </t>
    </r>
  </si>
  <si>
    <t xml:space="preserve">500мг фл  з порошком та фл з розчинником (спирт бензиловий 9мг/мл), вода для інєкцій по 7,8 мл </t>
  </si>
  <si>
    <r>
      <t>Депротеїнізований гемодер</t>
    </r>
    <r>
      <rPr>
        <sz val="8"/>
        <color indexed="10"/>
        <rFont val="Times New Roman"/>
        <family val="1"/>
      </rPr>
      <t>и</t>
    </r>
    <r>
      <rPr>
        <sz val="8"/>
        <rFont val="Times New Roman"/>
        <family val="1"/>
      </rPr>
      <t>ват із крові телят</t>
    </r>
  </si>
  <si>
    <t xml:space="preserve">Ціна з ПДВ,грн </t>
  </si>
  <si>
    <t>Кисень газ медичний, балон 40 л</t>
  </si>
  <si>
    <t>Вуглекислота, балон 40 л</t>
  </si>
  <si>
    <t>Вуглекислота, балон 10 л</t>
  </si>
  <si>
    <t>балон</t>
  </si>
  <si>
    <t>тонна</t>
  </si>
  <si>
    <t>Сума, з ПДВ,грн.</t>
  </si>
  <si>
    <t>Кисень газ медичний, балон 10 л</t>
  </si>
  <si>
    <t>Назва товару</t>
  </si>
  <si>
    <t>ВСЬОГО по лоту 1:</t>
  </si>
  <si>
    <t>Кисень рідкий медичний (для заправки кріоциліндрів)</t>
  </si>
  <si>
    <t>Кисень рідкий медичний (для заправки 2-х ємностей по 6т)</t>
  </si>
  <si>
    <t>ВСЬОГО по лоту 3:</t>
  </si>
  <si>
    <t>Азот П/Ч, балон   40л</t>
  </si>
  <si>
    <t>Аргон В/О,балон   40л</t>
  </si>
  <si>
    <r>
      <rPr>
        <b/>
        <u val="single"/>
        <sz val="14"/>
        <rFont val="Times New Roman"/>
        <family val="1"/>
      </rPr>
      <t xml:space="preserve">лот 1 - гази </t>
    </r>
    <r>
      <rPr>
        <b/>
        <sz val="14"/>
        <rFont val="Times New Roman"/>
        <family val="1"/>
      </rPr>
      <t>-</t>
    </r>
    <r>
      <rPr>
        <b/>
        <sz val="14"/>
        <color indexed="8"/>
        <rFont val="Times New Roman"/>
        <family val="1"/>
      </rPr>
      <t xml:space="preserve"> код ДК 021:2015: 24100000-5 (кисень медичний рідкий):</t>
    </r>
  </si>
  <si>
    <t>ВСЬОГО по лоту 2:</t>
  </si>
  <si>
    <t>Разом по лотам № 1,2,3</t>
  </si>
  <si>
    <t>лот 3 гази (кисень газ медичний, вуглекислота, азот підвищеної чистоти, аргон)</t>
  </si>
  <si>
    <t>Рідкий азот для Кріобанку</t>
  </si>
  <si>
    <t>27 за кг</t>
  </si>
  <si>
    <t>гази - код ДК 021:2015: 24100000-5 (гази медичні – 3 лоти: Лот №1 – кисень рідкий медичний (Oxygen); Лот №2 -рідкий азот; Лот №3 – кисень газ медичний (Oxygen), вуглекислота, азот, аргон)</t>
  </si>
  <si>
    <t>лот 2 (рідкий азот)</t>
  </si>
  <si>
    <t xml:space="preserve">Обгрунтування технічних, якісних і кількісних характеристик: на закупівлю  на 2023 рік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</si>
</sst>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 numFmtId="194" formatCode="&quot;Так&quot;;&quot;Так&quot;;&quot;Ні&quot;"/>
    <numFmt numFmtId="195" formatCode="&quot;True&quot;;&quot;True&quot;;&quot;False&quot;"/>
    <numFmt numFmtId="196" formatCode="&quot;Увімк&quot;;&quot;Увімк&quot;;&quot;Вимк&quot;"/>
    <numFmt numFmtId="197" formatCode="[$¥€-2]\ ###,000_);[Red]\([$€-2]\ ###,000\)"/>
  </numFmts>
  <fonts count="66">
    <font>
      <sz val="10"/>
      <name val="Arial Cyr"/>
      <family val="0"/>
    </font>
    <font>
      <b/>
      <sz val="11"/>
      <name val="Times New Roman"/>
      <family val="1"/>
    </font>
    <font>
      <sz val="11"/>
      <name val="Times New Roman"/>
      <family val="1"/>
    </font>
    <font>
      <sz val="11"/>
      <color indexed="8"/>
      <name val="Times New Roman"/>
      <family val="1"/>
    </font>
    <font>
      <sz val="8"/>
      <name val="Arial Cyr"/>
      <family val="0"/>
    </font>
    <font>
      <b/>
      <sz val="11"/>
      <color indexed="10"/>
      <name val="Times New Roman"/>
      <family val="1"/>
    </font>
    <font>
      <b/>
      <sz val="9"/>
      <name val="Times New Roman"/>
      <family val="1"/>
    </font>
    <font>
      <sz val="9"/>
      <name val="Arial Cyr"/>
      <family val="0"/>
    </font>
    <font>
      <b/>
      <sz val="9"/>
      <name val="Arial Cyr"/>
      <family val="0"/>
    </font>
    <font>
      <b/>
      <sz val="11"/>
      <color indexed="60"/>
      <name val="Times New Roman"/>
      <family val="1"/>
    </font>
    <font>
      <sz val="10"/>
      <name val="Times New Roman"/>
      <family val="1"/>
    </font>
    <font>
      <b/>
      <sz val="12"/>
      <name val="Arial Cyr"/>
      <family val="0"/>
    </font>
    <font>
      <b/>
      <sz val="12"/>
      <name val="Times New Roman"/>
      <family val="1"/>
    </font>
    <font>
      <sz val="12"/>
      <name val="Arial Cyr"/>
      <family val="0"/>
    </font>
    <font>
      <b/>
      <i/>
      <sz val="8"/>
      <name val="Times New Roman"/>
      <family val="1"/>
    </font>
    <font>
      <b/>
      <sz val="18"/>
      <name val="Arial Cyr"/>
      <family val="0"/>
    </font>
    <font>
      <sz val="18"/>
      <name val="Arial Cyr"/>
      <family val="0"/>
    </font>
    <font>
      <b/>
      <sz val="8"/>
      <name val="Times New Roman"/>
      <family val="1"/>
    </font>
    <font>
      <sz val="8"/>
      <name val="Times New Roman"/>
      <family val="1"/>
    </font>
    <font>
      <b/>
      <sz val="10"/>
      <name val="Times New Roman"/>
      <family val="1"/>
    </font>
    <font>
      <sz val="8"/>
      <color indexed="10"/>
      <name val="Times New Roman"/>
      <family val="1"/>
    </font>
    <font>
      <sz val="12"/>
      <name val="Times New Roman"/>
      <family val="1"/>
    </font>
    <font>
      <b/>
      <sz val="14"/>
      <name val="Times New Roman"/>
      <family val="1"/>
    </font>
    <font>
      <b/>
      <sz val="16"/>
      <name val="Times New Roman"/>
      <family val="1"/>
    </font>
    <font>
      <b/>
      <u val="single"/>
      <sz val="14"/>
      <name val="Times New Roman"/>
      <family val="1"/>
    </font>
    <font>
      <b/>
      <sz val="14"/>
      <color indexed="8"/>
      <name val="Times New Roman"/>
      <family val="1"/>
    </font>
    <font>
      <b/>
      <u val="single"/>
      <sz val="14"/>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2"/>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b/>
      <sz val="14"/>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113">
    <xf numFmtId="0" fontId="0" fillId="0" borderId="0" xfId="0" applyAlignment="1">
      <alignment/>
    </xf>
    <xf numFmtId="0" fontId="1"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0" fillId="0" borderId="0" xfId="0" applyAlignment="1">
      <alignment horizontal="center"/>
    </xf>
    <xf numFmtId="2" fontId="2" fillId="0" borderId="11" xfId="0" applyNumberFormat="1" applyFont="1" applyFill="1" applyBorder="1" applyAlignment="1">
      <alignment horizontal="left" vertical="top" wrapText="1"/>
    </xf>
    <xf numFmtId="2" fontId="2" fillId="0" borderId="11" xfId="0" applyNumberFormat="1"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0" fontId="0" fillId="0" borderId="0" xfId="0" applyAlignment="1">
      <alignment horizontal="left"/>
    </xf>
    <xf numFmtId="0" fontId="6"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0" fillId="0" borderId="0" xfId="0" applyBorder="1" applyAlignment="1">
      <alignment horizontal="left"/>
    </xf>
    <xf numFmtId="0" fontId="2" fillId="0" borderId="11" xfId="0" applyNumberFormat="1" applyFont="1" applyFill="1" applyBorder="1" applyAlignment="1">
      <alignment horizontal="center" vertical="top" wrapText="1"/>
    </xf>
    <xf numFmtId="0" fontId="0" fillId="0" borderId="0" xfId="0" applyBorder="1" applyAlignment="1">
      <alignment horizontal="center"/>
    </xf>
    <xf numFmtId="0" fontId="5" fillId="0" borderId="10" xfId="0" applyFont="1" applyFill="1" applyBorder="1" applyAlignment="1">
      <alignment horizontal="center" vertical="top" wrapText="1"/>
    </xf>
    <xf numFmtId="2" fontId="7" fillId="0" borderId="10" xfId="0" applyNumberFormat="1" applyFont="1" applyBorder="1" applyAlignment="1">
      <alignment horizontal="left"/>
    </xf>
    <xf numFmtId="2" fontId="6"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0" fontId="8" fillId="0" borderId="10" xfId="0" applyFont="1" applyBorder="1" applyAlignment="1">
      <alignment horizontal="center"/>
    </xf>
    <xf numFmtId="0" fontId="8" fillId="0" borderId="10" xfId="0" applyFont="1" applyBorder="1" applyAlignment="1">
      <alignment horizontal="left"/>
    </xf>
    <xf numFmtId="2" fontId="0" fillId="0" borderId="0" xfId="0" applyNumberFormat="1" applyAlignment="1">
      <alignment/>
    </xf>
    <xf numFmtId="2" fontId="9"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2" fontId="0" fillId="0" borderId="10" xfId="0" applyNumberFormat="1" applyBorder="1" applyAlignment="1">
      <alignment horizontal="center"/>
    </xf>
    <xf numFmtId="0" fontId="0" fillId="0" borderId="0" xfId="0" applyFont="1" applyAlignment="1">
      <alignment/>
    </xf>
    <xf numFmtId="0" fontId="0" fillId="0" borderId="0" xfId="0" applyFont="1" applyAlignment="1">
      <alignment/>
    </xf>
    <xf numFmtId="0" fontId="10" fillId="0" borderId="0" xfId="0" applyFont="1" applyFill="1" applyBorder="1" applyAlignment="1">
      <alignment horizontal="left" vertical="top"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xf>
    <xf numFmtId="0" fontId="2"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2" fontId="12" fillId="0" borderId="12"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0" fontId="6" fillId="0" borderId="0" xfId="0" applyNumberFormat="1" applyFont="1" applyFill="1" applyBorder="1" applyAlignment="1">
      <alignment horizontal="center" vertical="top" wrapText="1"/>
    </xf>
    <xf numFmtId="0" fontId="18" fillId="0" borderId="10" xfId="0" applyFont="1" applyBorder="1" applyAlignment="1">
      <alignment wrapText="1"/>
    </xf>
    <xf numFmtId="0" fontId="18" fillId="0" borderId="10" xfId="0" applyFont="1" applyBorder="1" applyAlignment="1">
      <alignment horizontal="justify" wrapText="1"/>
    </xf>
    <xf numFmtId="0" fontId="18" fillId="0" borderId="10" xfId="0" applyFont="1" applyBorder="1" applyAlignment="1">
      <alignment vertical="top" wrapText="1"/>
    </xf>
    <xf numFmtId="2" fontId="12" fillId="0" borderId="12"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2" fontId="2" fillId="0" borderId="13" xfId="0" applyNumberFormat="1" applyFont="1" applyFill="1" applyBorder="1" applyAlignment="1">
      <alignment horizontal="center" vertical="center" wrapText="1"/>
    </xf>
    <xf numFmtId="0" fontId="18" fillId="0" borderId="10"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7" fillId="33" borderId="11" xfId="0"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2"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2" fontId="1" fillId="33"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19" fillId="33"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0" xfId="0" applyFont="1" applyFill="1" applyAlignment="1">
      <alignment/>
    </xf>
    <xf numFmtId="0" fontId="12" fillId="0" borderId="14" xfId="0" applyFont="1" applyBorder="1" applyAlignment="1">
      <alignment horizontal="center" vertical="center"/>
    </xf>
    <xf numFmtId="0" fontId="6" fillId="0" borderId="12"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horizontal="center" wrapText="1"/>
    </xf>
    <xf numFmtId="2" fontId="63" fillId="0" borderId="10" xfId="0" applyNumberFormat="1" applyFont="1" applyBorder="1" applyAlignment="1">
      <alignment horizontal="center" wrapText="1"/>
    </xf>
    <xf numFmtId="2" fontId="22" fillId="0" borderId="10"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21" fillId="0" borderId="14" xfId="0" applyFont="1" applyBorder="1" applyAlignment="1">
      <alignment horizontal="center" wrapText="1"/>
    </xf>
    <xf numFmtId="0" fontId="6" fillId="0" borderId="14"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2" fontId="21" fillId="0" borderId="10" xfId="0" applyNumberFormat="1" applyFont="1" applyBorder="1" applyAlignment="1">
      <alignment horizontal="center" wrapText="1"/>
    </xf>
    <xf numFmtId="2"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3" fillId="0" borderId="10" xfId="0" applyFont="1" applyBorder="1" applyAlignment="1">
      <alignment/>
    </xf>
    <xf numFmtId="2" fontId="63" fillId="0" borderId="14" xfId="0" applyNumberFormat="1" applyFont="1" applyBorder="1" applyAlignment="1">
      <alignment horizontal="center" wrapText="1"/>
    </xf>
    <xf numFmtId="0" fontId="22" fillId="0" borderId="14" xfId="0" applyFont="1" applyBorder="1" applyAlignment="1">
      <alignment horizontal="left" vertical="center"/>
    </xf>
    <xf numFmtId="0" fontId="21" fillId="0" borderId="10" xfId="0" applyFont="1" applyBorder="1" applyAlignment="1">
      <alignment/>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2" fontId="22" fillId="0" borderId="0" xfId="0" applyNumberFormat="1" applyFont="1" applyAlignment="1">
      <alignment wrapText="1"/>
    </xf>
    <xf numFmtId="0" fontId="24" fillId="0" borderId="10" xfId="0" applyFont="1" applyBorder="1" applyAlignment="1">
      <alignment/>
    </xf>
    <xf numFmtId="0" fontId="22" fillId="0" borderId="10" xfId="0" applyFont="1" applyBorder="1" applyAlignment="1">
      <alignment wrapText="1"/>
    </xf>
    <xf numFmtId="0" fontId="26" fillId="0" borderId="10" xfId="0" applyFont="1" applyBorder="1" applyAlignment="1">
      <alignment wrapText="1"/>
    </xf>
    <xf numFmtId="0" fontId="64" fillId="0" borderId="0" xfId="0" applyFont="1" applyAlignment="1">
      <alignment/>
    </xf>
    <xf numFmtId="4" fontId="65" fillId="0" borderId="0" xfId="0" applyNumberFormat="1" applyFont="1" applyFill="1" applyAlignment="1">
      <alignment horizontal="center"/>
    </xf>
    <xf numFmtId="0" fontId="64" fillId="0" borderId="0" xfId="0" applyFont="1" applyAlignment="1">
      <alignment horizontal="left"/>
    </xf>
    <xf numFmtId="0" fontId="0" fillId="0" borderId="0" xfId="0" applyFont="1" applyFill="1" applyAlignment="1">
      <alignment/>
    </xf>
    <xf numFmtId="0" fontId="64" fillId="0" borderId="0" xfId="0" applyFont="1" applyAlignment="1">
      <alignment horizontal="left" vertical="center" wrapText="1"/>
    </xf>
    <xf numFmtId="0" fontId="1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11" fillId="0" borderId="0" xfId="0" applyFont="1" applyAlignment="1">
      <alignment horizontal="left" wrapText="1"/>
    </xf>
    <xf numFmtId="0" fontId="15" fillId="0" borderId="17" xfId="0" applyFont="1" applyBorder="1" applyAlignment="1">
      <alignment horizontal="center" wrapText="1"/>
    </xf>
    <xf numFmtId="0" fontId="16" fillId="0" borderId="17" xfId="0" applyFont="1" applyBorder="1" applyAlignment="1">
      <alignment wrapText="1"/>
    </xf>
    <xf numFmtId="0" fontId="0" fillId="0" borderId="17" xfId="0" applyBorder="1" applyAlignment="1">
      <alignment wrapText="1"/>
    </xf>
    <xf numFmtId="0" fontId="11" fillId="0" borderId="0" xfId="0" applyFont="1" applyAlignment="1">
      <alignment wrapText="1"/>
    </xf>
    <xf numFmtId="0" fontId="13" fillId="0" borderId="0" xfId="0" applyFont="1" applyAlignment="1">
      <alignment/>
    </xf>
    <xf numFmtId="0" fontId="0" fillId="0" borderId="0" xfId="0" applyAlignment="1">
      <alignment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A1" sqref="A1:F1"/>
    </sheetView>
  </sheetViews>
  <sheetFormatPr defaultColWidth="9.00390625" defaultRowHeight="12.75"/>
  <cols>
    <col min="1" max="1" width="4.25390625" style="0" customWidth="1"/>
    <col min="2" max="2" width="70.375" style="0" customWidth="1"/>
    <col min="3" max="3" width="11.125" style="0" customWidth="1"/>
    <col min="4" max="4" width="12.25390625" style="11" customWidth="1"/>
    <col min="5" max="5" width="10.625" style="19" customWidth="1"/>
    <col min="6" max="6" width="15.00390625" style="17" customWidth="1"/>
  </cols>
  <sheetData>
    <row r="1" spans="1:6" ht="46.5" customHeight="1">
      <c r="A1" s="107" t="s">
        <v>185</v>
      </c>
      <c r="B1" s="108"/>
      <c r="C1" s="108"/>
      <c r="D1" s="108"/>
      <c r="E1" s="108"/>
      <c r="F1" s="108"/>
    </row>
    <row r="2" spans="1:6" ht="46.5" customHeight="1">
      <c r="A2" s="104" t="s">
        <v>183</v>
      </c>
      <c r="B2" s="105"/>
      <c r="C2" s="105"/>
      <c r="D2" s="105"/>
      <c r="E2" s="105"/>
      <c r="F2" s="105"/>
    </row>
    <row r="3" spans="1:6" s="70" customFormat="1" ht="54.75" customHeight="1">
      <c r="A3" s="67" t="s">
        <v>2</v>
      </c>
      <c r="B3" s="68" t="s">
        <v>170</v>
      </c>
      <c r="C3" s="69" t="s">
        <v>7</v>
      </c>
      <c r="D3" s="73" t="s">
        <v>162</v>
      </c>
      <c r="E3" s="74" t="s">
        <v>44</v>
      </c>
      <c r="F3" s="51" t="s">
        <v>168</v>
      </c>
    </row>
    <row r="4" spans="1:6" s="70" customFormat="1" ht="35.25" customHeight="1">
      <c r="A4" s="86"/>
      <c r="B4" s="97" t="s">
        <v>177</v>
      </c>
      <c r="C4" s="51"/>
      <c r="D4" s="87"/>
      <c r="E4" s="74"/>
      <c r="F4" s="83"/>
    </row>
    <row r="5" spans="1:7" s="70" customFormat="1" ht="24.75" customHeight="1">
      <c r="A5" s="72">
        <v>1</v>
      </c>
      <c r="B5" s="75" t="s">
        <v>172</v>
      </c>
      <c r="C5" s="76" t="s">
        <v>167</v>
      </c>
      <c r="D5" s="84">
        <v>27000</v>
      </c>
      <c r="E5" s="76">
        <v>40</v>
      </c>
      <c r="F5" s="79">
        <f>D5*E5</f>
        <v>1080000</v>
      </c>
      <c r="G5" s="102" t="s">
        <v>182</v>
      </c>
    </row>
    <row r="6" spans="1:6" s="70" customFormat="1" ht="24.75" customHeight="1">
      <c r="A6" s="72">
        <v>2</v>
      </c>
      <c r="B6" s="75" t="s">
        <v>173</v>
      </c>
      <c r="C6" s="76" t="s">
        <v>167</v>
      </c>
      <c r="D6" s="77">
        <v>14999</v>
      </c>
      <c r="E6" s="76">
        <v>160</v>
      </c>
      <c r="F6" s="79">
        <f>D6*E6</f>
        <v>2399840</v>
      </c>
    </row>
    <row r="7" spans="1:6" s="70" customFormat="1" ht="33.75" customHeight="1">
      <c r="A7" s="72"/>
      <c r="B7" s="88" t="s">
        <v>171</v>
      </c>
      <c r="C7" s="80"/>
      <c r="D7" s="89"/>
      <c r="E7" s="80"/>
      <c r="F7" s="79">
        <f>SUM(F5:F6)</f>
        <v>3479840</v>
      </c>
    </row>
    <row r="8" spans="1:6" s="70" customFormat="1" ht="54.75" customHeight="1">
      <c r="A8" s="72"/>
      <c r="B8" s="96" t="s">
        <v>184</v>
      </c>
      <c r="C8" s="80"/>
      <c r="D8" s="89"/>
      <c r="E8" s="80"/>
      <c r="F8" s="79"/>
    </row>
    <row r="9" spans="1:6" s="70" customFormat="1" ht="31.5" customHeight="1">
      <c r="A9" s="72">
        <v>1</v>
      </c>
      <c r="B9" s="91" t="s">
        <v>181</v>
      </c>
      <c r="C9" s="80" t="s">
        <v>166</v>
      </c>
      <c r="D9" s="89">
        <v>20000</v>
      </c>
      <c r="E9" s="80">
        <v>50</v>
      </c>
      <c r="F9" s="79">
        <f>D9*E9</f>
        <v>1000000</v>
      </c>
    </row>
    <row r="10" spans="1:6" s="70" customFormat="1" ht="54.75" customHeight="1">
      <c r="A10" s="72"/>
      <c r="B10" s="88" t="s">
        <v>178</v>
      </c>
      <c r="C10" s="80"/>
      <c r="D10" s="89"/>
      <c r="E10" s="80"/>
      <c r="F10" s="79">
        <f>SUM(F9)</f>
        <v>1000000</v>
      </c>
    </row>
    <row r="11" spans="1:6" s="70" customFormat="1" ht="54.75" customHeight="1">
      <c r="A11" s="82"/>
      <c r="B11" s="98" t="s">
        <v>180</v>
      </c>
      <c r="C11" s="76"/>
      <c r="D11" s="84"/>
      <c r="E11" s="76"/>
      <c r="F11" s="85"/>
    </row>
    <row r="12" spans="1:6" s="70" customFormat="1" ht="23.25" customHeight="1">
      <c r="A12" s="72">
        <v>1</v>
      </c>
      <c r="B12" s="75" t="s">
        <v>163</v>
      </c>
      <c r="C12" s="76" t="s">
        <v>166</v>
      </c>
      <c r="D12" s="84">
        <v>600</v>
      </c>
      <c r="E12" s="76">
        <v>40</v>
      </c>
      <c r="F12" s="79">
        <f aca="true" t="shared" si="0" ref="F12:F17">D12*E12</f>
        <v>24000</v>
      </c>
    </row>
    <row r="13" spans="1:6" s="70" customFormat="1" ht="26.25" customHeight="1">
      <c r="A13" s="72">
        <v>2</v>
      </c>
      <c r="B13" s="75" t="s">
        <v>169</v>
      </c>
      <c r="C13" s="76" t="s">
        <v>166</v>
      </c>
      <c r="D13" s="84">
        <v>500</v>
      </c>
      <c r="E13" s="76">
        <v>30</v>
      </c>
      <c r="F13" s="79">
        <f t="shared" si="0"/>
        <v>15000</v>
      </c>
    </row>
    <row r="14" spans="1:6" s="70" customFormat="1" ht="21" customHeight="1">
      <c r="A14" s="72">
        <v>3</v>
      </c>
      <c r="B14" s="75" t="s">
        <v>164</v>
      </c>
      <c r="C14" s="76" t="s">
        <v>166</v>
      </c>
      <c r="D14" s="84">
        <v>780</v>
      </c>
      <c r="E14" s="76">
        <v>30</v>
      </c>
      <c r="F14" s="79">
        <f t="shared" si="0"/>
        <v>23400</v>
      </c>
    </row>
    <row r="15" spans="1:6" s="70" customFormat="1" ht="20.25" customHeight="1">
      <c r="A15" s="72">
        <v>4</v>
      </c>
      <c r="B15" s="75" t="s">
        <v>165</v>
      </c>
      <c r="C15" s="76" t="s">
        <v>166</v>
      </c>
      <c r="D15" s="84">
        <v>450</v>
      </c>
      <c r="E15" s="76">
        <v>10</v>
      </c>
      <c r="F15" s="79">
        <f t="shared" si="0"/>
        <v>4500</v>
      </c>
    </row>
    <row r="16" spans="1:6" s="70" customFormat="1" ht="16.5" customHeight="1">
      <c r="A16" s="72">
        <v>5</v>
      </c>
      <c r="B16" s="75" t="s">
        <v>175</v>
      </c>
      <c r="C16" s="76" t="s">
        <v>166</v>
      </c>
      <c r="D16" s="84">
        <v>960</v>
      </c>
      <c r="E16" s="76">
        <v>2</v>
      </c>
      <c r="F16" s="79">
        <f t="shared" si="0"/>
        <v>1920</v>
      </c>
    </row>
    <row r="17" spans="1:6" s="70" customFormat="1" ht="15.75" customHeight="1">
      <c r="A17" s="72">
        <v>6</v>
      </c>
      <c r="B17" s="75" t="s">
        <v>176</v>
      </c>
      <c r="C17" s="76" t="s">
        <v>166</v>
      </c>
      <c r="D17" s="84">
        <v>1970</v>
      </c>
      <c r="E17" s="76">
        <v>1</v>
      </c>
      <c r="F17" s="79">
        <f t="shared" si="0"/>
        <v>1970</v>
      </c>
    </row>
    <row r="18" spans="1:6" s="5" customFormat="1" ht="54.75" customHeight="1">
      <c r="A18" s="81"/>
      <c r="B18" s="90" t="s">
        <v>174</v>
      </c>
      <c r="C18" s="71"/>
      <c r="D18" s="71"/>
      <c r="E18" s="71"/>
      <c r="F18" s="78">
        <f>SUM(F12:F17)</f>
        <v>70790</v>
      </c>
    </row>
    <row r="19" spans="1:6" ht="18" customHeight="1">
      <c r="A19" s="43"/>
      <c r="B19" s="92" t="s">
        <v>179</v>
      </c>
      <c r="C19" s="92"/>
      <c r="D19" s="93"/>
      <c r="E19" s="94"/>
      <c r="F19" s="95">
        <f>F7+F10+F18</f>
        <v>4550630</v>
      </c>
    </row>
    <row r="20" spans="2:6" ht="6" customHeight="1">
      <c r="B20" s="57"/>
      <c r="D20" s="106"/>
      <c r="E20" s="106"/>
      <c r="F20" s="106"/>
    </row>
    <row r="21" spans="2:8" ht="18.75">
      <c r="B21" s="99"/>
      <c r="D21" s="103"/>
      <c r="E21" s="103"/>
      <c r="F21" s="103"/>
      <c r="G21" s="99"/>
      <c r="H21" s="100"/>
    </row>
    <row r="22" spans="2:13" ht="6.75" customHeight="1">
      <c r="B22" s="99"/>
      <c r="D22"/>
      <c r="E22" s="99"/>
      <c r="F22" s="99"/>
      <c r="G22" s="99"/>
      <c r="H22" s="100"/>
      <c r="K22" s="101"/>
      <c r="L22" s="101"/>
      <c r="M22" s="101"/>
    </row>
    <row r="23" spans="2:8" ht="18.75">
      <c r="B23" s="99"/>
      <c r="D23" s="103"/>
      <c r="E23" s="103"/>
      <c r="F23" s="103"/>
      <c r="G23" s="99"/>
      <c r="H23" s="100"/>
    </row>
    <row r="24" spans="2:13" ht="12.75" customHeight="1">
      <c r="B24" s="99"/>
      <c r="D24"/>
      <c r="E24" s="99"/>
      <c r="F24" s="99"/>
      <c r="G24" s="99"/>
      <c r="H24" s="100"/>
      <c r="K24" s="101"/>
      <c r="L24" s="101"/>
      <c r="M24" s="101"/>
    </row>
    <row r="25" spans="2:8" ht="18.75">
      <c r="B25" s="99"/>
      <c r="D25" s="103"/>
      <c r="E25" s="103"/>
      <c r="F25" s="103"/>
      <c r="G25" s="99"/>
      <c r="H25" s="100"/>
    </row>
    <row r="26" spans="4:13" ht="12.75" customHeight="1">
      <c r="D26"/>
      <c r="E26" s="99"/>
      <c r="F26" s="99"/>
      <c r="G26" s="99"/>
      <c r="H26" s="100"/>
      <c r="K26" s="101"/>
      <c r="L26" s="101"/>
      <c r="M26" s="101"/>
    </row>
    <row r="27" spans="2:8" ht="18.75">
      <c r="B27" s="99"/>
      <c r="C27" s="99"/>
      <c r="D27" s="103"/>
      <c r="E27" s="103"/>
      <c r="F27" s="103"/>
      <c r="G27" s="99"/>
      <c r="H27" s="100"/>
    </row>
    <row r="28" spans="2:13" ht="3" customHeight="1">
      <c r="B28" s="99"/>
      <c r="C28" s="99"/>
      <c r="D28"/>
      <c r="E28" s="99"/>
      <c r="F28" s="99"/>
      <c r="G28" s="99"/>
      <c r="H28" s="100"/>
      <c r="K28" s="101"/>
      <c r="L28" s="101"/>
      <c r="M28" s="101"/>
    </row>
    <row r="29" spans="2:8" ht="18.75">
      <c r="B29" s="99"/>
      <c r="C29" s="99"/>
      <c r="D29"/>
      <c r="E29" s="99"/>
      <c r="F29" s="99"/>
      <c r="G29" s="99"/>
      <c r="H29" s="100"/>
    </row>
    <row r="30" spans="2:6" ht="18.75">
      <c r="B30" s="99"/>
      <c r="C30" s="99"/>
      <c r="D30" s="103"/>
      <c r="E30" s="103"/>
      <c r="F30" s="103"/>
    </row>
  </sheetData>
  <sheetProtection/>
  <mergeCells count="8">
    <mergeCell ref="D30:F30"/>
    <mergeCell ref="A2:F2"/>
    <mergeCell ref="D20:F20"/>
    <mergeCell ref="A1:F1"/>
    <mergeCell ref="D21:F21"/>
    <mergeCell ref="D23:F23"/>
    <mergeCell ref="D25:F25"/>
    <mergeCell ref="D27:F27"/>
  </mergeCells>
  <printOptions/>
  <pageMargins left="0.15748031496062992" right="0.15748031496062992" top="0.1968503937007874" bottom="0.1968503937007874" header="0.196850393700787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36"/>
  <sheetViews>
    <sheetView view="pageBreakPreview" zoomScaleSheetLayoutView="100" zoomScalePageLayoutView="0" workbookViewId="0" topLeftCell="A1">
      <selection activeCell="A1" sqref="A1:IV16384"/>
    </sheetView>
  </sheetViews>
  <sheetFormatPr defaultColWidth="9.00390625" defaultRowHeight="12.75"/>
  <cols>
    <col min="1" max="1" width="4.25390625" style="0" customWidth="1"/>
    <col min="2" max="2" width="23.125" style="0" customWidth="1"/>
    <col min="3" max="4" width="34.875" style="0" customWidth="1"/>
    <col min="5" max="5" width="6.125" style="0" customWidth="1"/>
    <col min="6" max="6" width="9.75390625" style="0" customWidth="1"/>
    <col min="7" max="7" width="10.125" style="0" customWidth="1"/>
    <col min="8" max="8" width="9.25390625" style="0" customWidth="1"/>
    <col min="9" max="9" width="7.75390625" style="0" customWidth="1"/>
    <col min="10" max="10" width="11.875" style="11" customWidth="1"/>
    <col min="11" max="11" width="6.875" style="19" customWidth="1"/>
    <col min="12" max="12" width="14.25390625" style="17" customWidth="1"/>
    <col min="13" max="13" width="14.375" style="0" customWidth="1"/>
  </cols>
  <sheetData>
    <row r="1" ht="8.25" customHeight="1"/>
    <row r="2" spans="1:13" ht="18.75" customHeight="1">
      <c r="A2" s="107" t="s">
        <v>107</v>
      </c>
      <c r="B2" s="108"/>
      <c r="C2" s="108"/>
      <c r="D2" s="108"/>
      <c r="E2" s="108"/>
      <c r="F2" s="108"/>
      <c r="G2" s="108"/>
      <c r="H2" s="108"/>
      <c r="I2" s="108"/>
      <c r="J2" s="108"/>
      <c r="K2" s="108"/>
      <c r="L2" s="108"/>
      <c r="M2" s="109"/>
    </row>
    <row r="3" spans="1:13" s="31" customFormat="1" ht="68.25" customHeight="1">
      <c r="A3" s="60" t="s">
        <v>2</v>
      </c>
      <c r="B3" s="61" t="s">
        <v>54</v>
      </c>
      <c r="C3" s="62" t="s">
        <v>53</v>
      </c>
      <c r="D3" s="62" t="s">
        <v>110</v>
      </c>
      <c r="E3" s="62" t="s">
        <v>7</v>
      </c>
      <c r="F3" s="59" t="s">
        <v>59</v>
      </c>
      <c r="G3" s="59" t="s">
        <v>102</v>
      </c>
      <c r="H3" s="59" t="s">
        <v>61</v>
      </c>
      <c r="I3" s="59" t="s">
        <v>62</v>
      </c>
      <c r="J3" s="63" t="s">
        <v>60</v>
      </c>
      <c r="K3" s="64" t="s">
        <v>44</v>
      </c>
      <c r="L3" s="65" t="s">
        <v>45</v>
      </c>
      <c r="M3" s="66" t="s">
        <v>88</v>
      </c>
    </row>
    <row r="4" spans="1:13" s="32" customFormat="1" ht="33.75" customHeight="1">
      <c r="A4" s="40">
        <v>1</v>
      </c>
      <c r="B4" s="45" t="s">
        <v>63</v>
      </c>
      <c r="C4" s="45" t="s">
        <v>108</v>
      </c>
      <c r="D4" s="45" t="s">
        <v>109</v>
      </c>
      <c r="E4" s="48" t="s">
        <v>1</v>
      </c>
      <c r="F4" s="33">
        <v>143.99</v>
      </c>
      <c r="G4" s="33">
        <v>151.19</v>
      </c>
      <c r="H4" s="34">
        <v>166.31</v>
      </c>
      <c r="I4" s="34">
        <v>11.64</v>
      </c>
      <c r="J4" s="34">
        <v>177.95</v>
      </c>
      <c r="K4" s="35">
        <v>4000</v>
      </c>
      <c r="L4" s="47">
        <v>711806.52</v>
      </c>
      <c r="M4" s="53" t="s">
        <v>89</v>
      </c>
    </row>
    <row r="5" spans="1:13" s="32" customFormat="1" ht="14.25" customHeight="1">
      <c r="A5" s="40">
        <v>2</v>
      </c>
      <c r="B5" s="44" t="s">
        <v>64</v>
      </c>
      <c r="C5" s="44" t="s">
        <v>111</v>
      </c>
      <c r="D5" s="44" t="s">
        <v>112</v>
      </c>
      <c r="E5" s="48" t="s">
        <v>1</v>
      </c>
      <c r="F5" s="39">
        <v>43.61</v>
      </c>
      <c r="G5" s="39">
        <v>45.79</v>
      </c>
      <c r="H5" s="34">
        <v>50.37</v>
      </c>
      <c r="I5" s="34">
        <v>3.53</v>
      </c>
      <c r="J5" s="34">
        <v>53.9</v>
      </c>
      <c r="K5" s="36">
        <v>375</v>
      </c>
      <c r="L5" s="47">
        <v>20212.5</v>
      </c>
      <c r="M5" s="54" t="s">
        <v>90</v>
      </c>
    </row>
    <row r="6" spans="1:13" s="32" customFormat="1" ht="23.25" customHeight="1">
      <c r="A6" s="40">
        <v>3</v>
      </c>
      <c r="B6" s="44" t="s">
        <v>65</v>
      </c>
      <c r="C6" s="44" t="s">
        <v>113</v>
      </c>
      <c r="D6" s="44" t="s">
        <v>114</v>
      </c>
      <c r="E6" s="49" t="s">
        <v>1</v>
      </c>
      <c r="F6" s="39">
        <v>92.78</v>
      </c>
      <c r="G6" s="39">
        <v>97.42</v>
      </c>
      <c r="H6" s="34">
        <v>107.16</v>
      </c>
      <c r="I6" s="34">
        <v>7.5</v>
      </c>
      <c r="J6" s="34">
        <v>114.66</v>
      </c>
      <c r="K6" s="51">
        <v>3000</v>
      </c>
      <c r="L6" s="41">
        <v>343980</v>
      </c>
      <c r="M6" s="54" t="s">
        <v>90</v>
      </c>
    </row>
    <row r="7" spans="1:13" s="32" customFormat="1" ht="21.75" customHeight="1">
      <c r="A7" s="40">
        <v>4</v>
      </c>
      <c r="B7" s="44" t="s">
        <v>66</v>
      </c>
      <c r="C7" s="44" t="s">
        <v>115</v>
      </c>
      <c r="D7" s="44" t="s">
        <v>116</v>
      </c>
      <c r="E7" s="49" t="s">
        <v>1</v>
      </c>
      <c r="F7" s="39">
        <v>1892.13</v>
      </c>
      <c r="G7" s="39">
        <v>1986.74</v>
      </c>
      <c r="H7" s="34">
        <v>2185.41</v>
      </c>
      <c r="I7" s="34">
        <v>152.98</v>
      </c>
      <c r="J7" s="34">
        <v>2338.39</v>
      </c>
      <c r="K7" s="52">
        <v>65</v>
      </c>
      <c r="L7" s="41">
        <v>151995.35</v>
      </c>
      <c r="M7" s="54" t="s">
        <v>90</v>
      </c>
    </row>
    <row r="8" spans="1:13" s="32" customFormat="1" ht="15.75">
      <c r="A8" s="40">
        <v>5</v>
      </c>
      <c r="B8" s="44" t="s">
        <v>67</v>
      </c>
      <c r="C8" s="44" t="s">
        <v>117</v>
      </c>
      <c r="D8" s="44" t="s">
        <v>118</v>
      </c>
      <c r="E8" s="50" t="s">
        <v>1</v>
      </c>
      <c r="F8" s="39">
        <v>44.38</v>
      </c>
      <c r="G8" s="39">
        <v>46.6</v>
      </c>
      <c r="H8" s="34">
        <v>51.26</v>
      </c>
      <c r="I8" s="34">
        <v>3.59</v>
      </c>
      <c r="J8" s="34">
        <v>54.85</v>
      </c>
      <c r="K8" s="36">
        <v>500</v>
      </c>
      <c r="L8" s="47">
        <v>27425</v>
      </c>
      <c r="M8" s="54" t="s">
        <v>91</v>
      </c>
    </row>
    <row r="9" spans="1:13" s="32" customFormat="1" ht="24.75" customHeight="1">
      <c r="A9" s="40">
        <v>6</v>
      </c>
      <c r="B9" s="44" t="s">
        <v>68</v>
      </c>
      <c r="C9" s="44" t="s">
        <v>119</v>
      </c>
      <c r="D9" s="44" t="s">
        <v>120</v>
      </c>
      <c r="E9" s="50" t="s">
        <v>84</v>
      </c>
      <c r="F9" s="39">
        <v>12291.92</v>
      </c>
      <c r="G9" s="39">
        <v>12905.52</v>
      </c>
      <c r="H9" s="34">
        <v>14197.17</v>
      </c>
      <c r="I9" s="34">
        <v>993.8</v>
      </c>
      <c r="J9" s="34">
        <v>15190.97</v>
      </c>
      <c r="K9" s="36">
        <v>70</v>
      </c>
      <c r="L9" s="47">
        <v>1063367.9</v>
      </c>
      <c r="M9" s="54" t="s">
        <v>92</v>
      </c>
    </row>
    <row r="10" spans="1:13" s="32" customFormat="1" ht="22.5">
      <c r="A10" s="40">
        <v>7</v>
      </c>
      <c r="B10" s="44" t="s">
        <v>161</v>
      </c>
      <c r="C10" s="44" t="s">
        <v>121</v>
      </c>
      <c r="D10" s="44" t="s">
        <v>122</v>
      </c>
      <c r="E10" s="50" t="s">
        <v>41</v>
      </c>
      <c r="F10" s="39">
        <v>43.2</v>
      </c>
      <c r="G10" s="39">
        <v>45.36</v>
      </c>
      <c r="H10" s="34">
        <v>49.9</v>
      </c>
      <c r="I10" s="34">
        <v>3.49</v>
      </c>
      <c r="J10" s="34">
        <v>53.39</v>
      </c>
      <c r="K10" s="36">
        <v>1500</v>
      </c>
      <c r="L10" s="47">
        <v>80085</v>
      </c>
      <c r="M10" s="54" t="s">
        <v>93</v>
      </c>
    </row>
    <row r="11" spans="1:13" s="32" customFormat="1" ht="15.75">
      <c r="A11" s="40">
        <v>8</v>
      </c>
      <c r="B11" s="44" t="s">
        <v>69</v>
      </c>
      <c r="C11" s="44" t="s">
        <v>123</v>
      </c>
      <c r="D11" s="44" t="s">
        <v>124</v>
      </c>
      <c r="E11" s="50" t="s">
        <v>1</v>
      </c>
      <c r="F11" s="55">
        <v>74</v>
      </c>
      <c r="G11" s="39">
        <v>77.7</v>
      </c>
      <c r="H11" s="34">
        <v>85.47</v>
      </c>
      <c r="I11" s="34">
        <v>5.98</v>
      </c>
      <c r="J11" s="34">
        <v>91.45</v>
      </c>
      <c r="K11" s="36">
        <v>70</v>
      </c>
      <c r="L11" s="47">
        <v>6401.5</v>
      </c>
      <c r="M11" s="54" t="s">
        <v>94</v>
      </c>
    </row>
    <row r="12" spans="1:13" s="32" customFormat="1" ht="15.75">
      <c r="A12" s="40">
        <v>9</v>
      </c>
      <c r="B12" s="44" t="s">
        <v>70</v>
      </c>
      <c r="C12" s="44" t="s">
        <v>125</v>
      </c>
      <c r="D12" s="44" t="s">
        <v>126</v>
      </c>
      <c r="E12" s="50" t="s">
        <v>85</v>
      </c>
      <c r="F12" s="39">
        <v>33.93</v>
      </c>
      <c r="G12" s="39">
        <v>35.63</v>
      </c>
      <c r="H12" s="34">
        <v>39.19</v>
      </c>
      <c r="I12" s="34">
        <v>2.74</v>
      </c>
      <c r="J12" s="34">
        <v>41.93</v>
      </c>
      <c r="K12" s="52">
        <v>350</v>
      </c>
      <c r="L12" s="41">
        <v>14676.73</v>
      </c>
      <c r="M12" s="54" t="s">
        <v>91</v>
      </c>
    </row>
    <row r="13" spans="1:13" s="32" customFormat="1" ht="15.75">
      <c r="A13" s="40">
        <v>10</v>
      </c>
      <c r="B13" s="44" t="s">
        <v>71</v>
      </c>
      <c r="C13" s="44" t="s">
        <v>127</v>
      </c>
      <c r="D13" s="44" t="s">
        <v>128</v>
      </c>
      <c r="E13" s="50" t="s">
        <v>41</v>
      </c>
      <c r="F13" s="39">
        <v>13.54</v>
      </c>
      <c r="G13" s="39">
        <v>14.22</v>
      </c>
      <c r="H13" s="34">
        <v>15.64</v>
      </c>
      <c r="I13" s="34">
        <v>1.09</v>
      </c>
      <c r="J13" s="34">
        <v>16.73</v>
      </c>
      <c r="K13" s="36">
        <v>2000</v>
      </c>
      <c r="L13" s="47">
        <v>33460</v>
      </c>
      <c r="M13" s="54" t="s">
        <v>95</v>
      </c>
    </row>
    <row r="14" spans="1:13" s="32" customFormat="1" ht="48" customHeight="1">
      <c r="A14" s="40">
        <v>11</v>
      </c>
      <c r="B14" s="44" t="s">
        <v>72</v>
      </c>
      <c r="C14" s="44" t="s">
        <v>129</v>
      </c>
      <c r="D14" s="44" t="s">
        <v>130</v>
      </c>
      <c r="E14" s="50" t="s">
        <v>86</v>
      </c>
      <c r="F14" s="39">
        <v>941.76</v>
      </c>
      <c r="G14" s="39">
        <v>988.85</v>
      </c>
      <c r="H14" s="34">
        <v>1087.73</v>
      </c>
      <c r="I14" s="34">
        <v>76.14</v>
      </c>
      <c r="J14" s="34">
        <v>1163.87</v>
      </c>
      <c r="K14" s="36">
        <v>150</v>
      </c>
      <c r="L14" s="47">
        <v>174580.69</v>
      </c>
      <c r="M14" s="54" t="s">
        <v>91</v>
      </c>
    </row>
    <row r="15" spans="1:13" s="32" customFormat="1" ht="22.5">
      <c r="A15" s="40">
        <v>12</v>
      </c>
      <c r="B15" s="44" t="s">
        <v>73</v>
      </c>
      <c r="C15" s="44" t="s">
        <v>131</v>
      </c>
      <c r="D15" s="44" t="s">
        <v>132</v>
      </c>
      <c r="E15" s="50" t="s">
        <v>84</v>
      </c>
      <c r="F15" s="39">
        <v>3464.63</v>
      </c>
      <c r="G15" s="39">
        <v>3637.86</v>
      </c>
      <c r="H15" s="34">
        <v>4001.65</v>
      </c>
      <c r="I15" s="34">
        <v>280.12</v>
      </c>
      <c r="J15" s="34">
        <v>4281.77</v>
      </c>
      <c r="K15" s="36">
        <v>100</v>
      </c>
      <c r="L15" s="47">
        <v>428177</v>
      </c>
      <c r="M15" s="54" t="s">
        <v>97</v>
      </c>
    </row>
    <row r="16" spans="1:13" s="32" customFormat="1" ht="22.5">
      <c r="A16" s="40">
        <v>13</v>
      </c>
      <c r="B16" s="44" t="s">
        <v>74</v>
      </c>
      <c r="C16" s="44" t="s">
        <v>133</v>
      </c>
      <c r="D16" s="44" t="s">
        <v>134</v>
      </c>
      <c r="E16" s="50" t="s">
        <v>84</v>
      </c>
      <c r="F16" s="39">
        <v>3490.68</v>
      </c>
      <c r="G16" s="39">
        <v>3665.21</v>
      </c>
      <c r="H16" s="34">
        <v>4031.73</v>
      </c>
      <c r="I16" s="34">
        <v>282.22</v>
      </c>
      <c r="J16" s="34">
        <v>4313.95</v>
      </c>
      <c r="K16" s="36">
        <v>50</v>
      </c>
      <c r="L16" s="47">
        <v>215697.55</v>
      </c>
      <c r="M16" s="54" t="s">
        <v>97</v>
      </c>
    </row>
    <row r="17" spans="1:13" s="32" customFormat="1" ht="22.5">
      <c r="A17" s="40">
        <v>14</v>
      </c>
      <c r="B17" s="44" t="s">
        <v>75</v>
      </c>
      <c r="C17" s="44" t="s">
        <v>135</v>
      </c>
      <c r="D17" s="44" t="s">
        <v>136</v>
      </c>
      <c r="E17" s="50" t="s">
        <v>1</v>
      </c>
      <c r="F17" s="39">
        <v>44.86</v>
      </c>
      <c r="G17" s="39">
        <v>47.1</v>
      </c>
      <c r="H17" s="34">
        <v>51.81</v>
      </c>
      <c r="I17" s="34">
        <v>3.63</v>
      </c>
      <c r="J17" s="34">
        <v>55.44</v>
      </c>
      <c r="K17" s="36">
        <v>700</v>
      </c>
      <c r="L17" s="47">
        <v>38808</v>
      </c>
      <c r="M17" s="54" t="s">
        <v>94</v>
      </c>
    </row>
    <row r="18" spans="1:13" s="32" customFormat="1" ht="22.5">
      <c r="A18" s="40">
        <v>15</v>
      </c>
      <c r="B18" s="44" t="s">
        <v>76</v>
      </c>
      <c r="C18" s="44" t="s">
        <v>137</v>
      </c>
      <c r="D18" s="44" t="s">
        <v>138</v>
      </c>
      <c r="E18" s="50" t="s">
        <v>1</v>
      </c>
      <c r="F18" s="39">
        <v>63.64</v>
      </c>
      <c r="G18" s="39">
        <v>66.82</v>
      </c>
      <c r="H18" s="34">
        <v>73.5</v>
      </c>
      <c r="I18" s="34">
        <v>5.15</v>
      </c>
      <c r="J18" s="34">
        <v>78.65</v>
      </c>
      <c r="K18" s="36">
        <v>500</v>
      </c>
      <c r="L18" s="47">
        <v>39325</v>
      </c>
      <c r="M18" s="54" t="s">
        <v>98</v>
      </c>
    </row>
    <row r="19" spans="1:13" s="32" customFormat="1" ht="22.5">
      <c r="A19" s="40">
        <v>16</v>
      </c>
      <c r="B19" s="45" t="s">
        <v>77</v>
      </c>
      <c r="C19" s="45" t="s">
        <v>139</v>
      </c>
      <c r="D19" s="45" t="s">
        <v>140</v>
      </c>
      <c r="E19" s="50" t="s">
        <v>41</v>
      </c>
      <c r="F19" s="39">
        <v>137.93</v>
      </c>
      <c r="G19" s="39">
        <v>144.83</v>
      </c>
      <c r="H19" s="34">
        <v>159.31</v>
      </c>
      <c r="I19" s="34">
        <v>11.15</v>
      </c>
      <c r="J19" s="34">
        <v>170.46</v>
      </c>
      <c r="K19" s="36">
        <v>1500</v>
      </c>
      <c r="L19" s="47">
        <v>255690</v>
      </c>
      <c r="M19" s="54" t="s">
        <v>92</v>
      </c>
    </row>
    <row r="20" spans="1:13" s="32" customFormat="1" ht="22.5">
      <c r="A20" s="40">
        <v>17</v>
      </c>
      <c r="B20" s="45" t="s">
        <v>78</v>
      </c>
      <c r="C20" s="45" t="s">
        <v>143</v>
      </c>
      <c r="D20" s="45" t="s">
        <v>144</v>
      </c>
      <c r="E20" s="50" t="s">
        <v>84</v>
      </c>
      <c r="F20" s="39">
        <v>126.64</v>
      </c>
      <c r="G20" s="39">
        <v>132.97</v>
      </c>
      <c r="H20" s="34">
        <v>146.27</v>
      </c>
      <c r="I20" s="34">
        <v>10.24</v>
      </c>
      <c r="J20" s="34">
        <v>156.51</v>
      </c>
      <c r="K20" s="36">
        <v>175</v>
      </c>
      <c r="L20" s="47">
        <v>27389.25</v>
      </c>
      <c r="M20" s="54" t="s">
        <v>99</v>
      </c>
    </row>
    <row r="21" spans="1:13" s="32" customFormat="1" ht="22.5">
      <c r="A21" s="40">
        <v>18</v>
      </c>
      <c r="B21" s="45" t="s">
        <v>79</v>
      </c>
      <c r="C21" s="45" t="s">
        <v>141</v>
      </c>
      <c r="D21" s="45" t="s">
        <v>142</v>
      </c>
      <c r="E21" s="50" t="s">
        <v>87</v>
      </c>
      <c r="F21" s="39">
        <v>115.58</v>
      </c>
      <c r="G21" s="39">
        <v>121.36</v>
      </c>
      <c r="H21" s="34">
        <v>133.5</v>
      </c>
      <c r="I21" s="34">
        <v>9.34</v>
      </c>
      <c r="J21" s="34">
        <v>142.84</v>
      </c>
      <c r="K21" s="36">
        <v>700</v>
      </c>
      <c r="L21" s="47">
        <v>99991.5</v>
      </c>
      <c r="M21" s="54" t="s">
        <v>96</v>
      </c>
    </row>
    <row r="22" spans="1:13" s="32" customFormat="1" ht="22.5">
      <c r="A22" s="40">
        <v>19</v>
      </c>
      <c r="B22" s="45" t="s">
        <v>79</v>
      </c>
      <c r="C22" s="45" t="s">
        <v>145</v>
      </c>
      <c r="D22" s="45" t="s">
        <v>146</v>
      </c>
      <c r="E22" s="50" t="s">
        <v>87</v>
      </c>
      <c r="F22" s="39">
        <v>74.19</v>
      </c>
      <c r="G22" s="39">
        <v>77.9</v>
      </c>
      <c r="H22" s="34">
        <v>85.69</v>
      </c>
      <c r="I22" s="34">
        <v>6</v>
      </c>
      <c r="J22" s="34">
        <v>91.69</v>
      </c>
      <c r="K22" s="36">
        <v>180</v>
      </c>
      <c r="L22" s="47">
        <v>16504.2</v>
      </c>
      <c r="M22" s="54" t="s">
        <v>100</v>
      </c>
    </row>
    <row r="23" spans="1:13" s="32" customFormat="1" ht="56.25">
      <c r="A23" s="40">
        <v>20</v>
      </c>
      <c r="B23" s="46" t="s">
        <v>80</v>
      </c>
      <c r="C23" s="46" t="s">
        <v>147</v>
      </c>
      <c r="D23" s="46" t="s">
        <v>148</v>
      </c>
      <c r="E23" s="50" t="s">
        <v>84</v>
      </c>
      <c r="F23" s="39">
        <v>172.42</v>
      </c>
      <c r="G23" s="39">
        <v>181.04</v>
      </c>
      <c r="H23" s="34">
        <v>199.14</v>
      </c>
      <c r="I23" s="34">
        <v>13.94</v>
      </c>
      <c r="J23" s="34">
        <v>213.08</v>
      </c>
      <c r="K23" s="36">
        <v>50</v>
      </c>
      <c r="L23" s="47">
        <v>10654.01</v>
      </c>
      <c r="M23" s="54" t="s">
        <v>92</v>
      </c>
    </row>
    <row r="24" spans="1:13" s="32" customFormat="1" ht="56.25">
      <c r="A24" s="40">
        <v>21</v>
      </c>
      <c r="B24" s="46" t="s">
        <v>81</v>
      </c>
      <c r="C24" s="46" t="s">
        <v>149</v>
      </c>
      <c r="D24" s="46" t="s">
        <v>150</v>
      </c>
      <c r="E24" s="50" t="s">
        <v>84</v>
      </c>
      <c r="F24" s="39">
        <v>124.4</v>
      </c>
      <c r="G24" s="39">
        <v>130.62</v>
      </c>
      <c r="H24" s="34">
        <v>143.68</v>
      </c>
      <c r="I24" s="34">
        <v>10.06</v>
      </c>
      <c r="J24" s="34">
        <v>153.74</v>
      </c>
      <c r="K24" s="36">
        <v>50</v>
      </c>
      <c r="L24" s="47">
        <v>7687</v>
      </c>
      <c r="M24" s="54" t="s">
        <v>92</v>
      </c>
    </row>
    <row r="25" spans="1:13" s="32" customFormat="1" ht="45">
      <c r="A25" s="40">
        <v>22</v>
      </c>
      <c r="B25" s="44" t="s">
        <v>82</v>
      </c>
      <c r="C25" s="44" t="s">
        <v>151</v>
      </c>
      <c r="D25" s="44" t="s">
        <v>152</v>
      </c>
      <c r="E25" s="50" t="s">
        <v>84</v>
      </c>
      <c r="F25" s="39">
        <v>135.06</v>
      </c>
      <c r="G25" s="39">
        <v>141.81</v>
      </c>
      <c r="H25" s="34">
        <v>155.99</v>
      </c>
      <c r="I25" s="34">
        <v>10.92</v>
      </c>
      <c r="J25" s="34">
        <v>166.91</v>
      </c>
      <c r="K25" s="36">
        <v>50</v>
      </c>
      <c r="L25" s="47">
        <v>8345.5</v>
      </c>
      <c r="M25" s="54" t="s">
        <v>92</v>
      </c>
    </row>
    <row r="26" spans="1:13" s="32" customFormat="1" ht="33.75">
      <c r="A26" s="40">
        <v>23</v>
      </c>
      <c r="B26" s="46" t="s">
        <v>83</v>
      </c>
      <c r="C26" s="46" t="s">
        <v>153</v>
      </c>
      <c r="D26" s="46" t="s">
        <v>154</v>
      </c>
      <c r="E26" s="50" t="s">
        <v>84</v>
      </c>
      <c r="F26" s="39">
        <v>103.14</v>
      </c>
      <c r="G26" s="39">
        <v>108.3</v>
      </c>
      <c r="H26" s="34">
        <v>119.13</v>
      </c>
      <c r="I26" s="34">
        <v>8.34</v>
      </c>
      <c r="J26" s="34">
        <v>127.47</v>
      </c>
      <c r="K26" s="36">
        <v>50</v>
      </c>
      <c r="L26" s="47">
        <v>6373.5</v>
      </c>
      <c r="M26" s="54" t="s">
        <v>101</v>
      </c>
    </row>
    <row r="27" spans="1:13" s="32" customFormat="1" ht="22.5">
      <c r="A27" s="40"/>
      <c r="B27" s="56" t="s">
        <v>103</v>
      </c>
      <c r="C27" s="56" t="s">
        <v>155</v>
      </c>
      <c r="D27" s="56" t="s">
        <v>156</v>
      </c>
      <c r="E27" s="56" t="s">
        <v>1</v>
      </c>
      <c r="F27" s="39">
        <v>167.56</v>
      </c>
      <c r="G27" s="39">
        <v>175.94</v>
      </c>
      <c r="H27" s="34">
        <v>193.53</v>
      </c>
      <c r="I27" s="34">
        <v>13.55</v>
      </c>
      <c r="J27" s="34">
        <v>207.08</v>
      </c>
      <c r="K27" s="36">
        <v>1500</v>
      </c>
      <c r="L27" s="47">
        <v>310620</v>
      </c>
      <c r="M27" s="54" t="s">
        <v>106</v>
      </c>
    </row>
    <row r="28" spans="1:13" s="32" customFormat="1" ht="78.75">
      <c r="A28" s="40"/>
      <c r="B28" s="44" t="s">
        <v>104</v>
      </c>
      <c r="C28" s="56" t="s">
        <v>157</v>
      </c>
      <c r="D28" s="56" t="s">
        <v>158</v>
      </c>
      <c r="E28" s="50" t="s">
        <v>1</v>
      </c>
      <c r="F28" s="39">
        <v>6445.9</v>
      </c>
      <c r="G28" s="39">
        <v>6768.19</v>
      </c>
      <c r="H28" s="34">
        <v>7445.01</v>
      </c>
      <c r="I28" s="34">
        <v>521.15</v>
      </c>
      <c r="J28" s="34">
        <v>7966.16</v>
      </c>
      <c r="K28" s="36">
        <v>30</v>
      </c>
      <c r="L28" s="47">
        <v>238984.83</v>
      </c>
      <c r="M28" s="54" t="s">
        <v>106</v>
      </c>
    </row>
    <row r="29" spans="1:13" s="32" customFormat="1" ht="33.75">
      <c r="A29" s="40"/>
      <c r="B29" s="56" t="s">
        <v>105</v>
      </c>
      <c r="C29" s="56" t="s">
        <v>159</v>
      </c>
      <c r="D29" s="56" t="s">
        <v>160</v>
      </c>
      <c r="E29" s="50" t="s">
        <v>1</v>
      </c>
      <c r="F29" s="39">
        <v>231.01</v>
      </c>
      <c r="G29" s="39">
        <v>245.56</v>
      </c>
      <c r="H29" s="34">
        <v>266.82</v>
      </c>
      <c r="I29" s="34">
        <v>18.68</v>
      </c>
      <c r="J29" s="34">
        <v>285.5</v>
      </c>
      <c r="K29" s="36">
        <v>800</v>
      </c>
      <c r="L29" s="47">
        <v>228400</v>
      </c>
      <c r="M29" s="54" t="s">
        <v>106</v>
      </c>
    </row>
    <row r="30" spans="1:13" s="31" customFormat="1" ht="28.5" customHeight="1">
      <c r="A30" s="37"/>
      <c r="B30" s="36" t="s">
        <v>43</v>
      </c>
      <c r="C30" s="36"/>
      <c r="D30" s="36"/>
      <c r="E30" s="36"/>
      <c r="F30" s="36"/>
      <c r="G30" s="36">
        <v>32040.53</v>
      </c>
      <c r="H30" s="36"/>
      <c r="I30" s="36"/>
      <c r="J30" s="36"/>
      <c r="K30" s="36"/>
      <c r="L30" s="41">
        <v>4560638.53</v>
      </c>
      <c r="M30" s="42"/>
    </row>
    <row r="31" s="5" customFormat="1" ht="3.75" customHeight="1">
      <c r="A31" s="5">
        <v>48</v>
      </c>
    </row>
    <row r="32" s="5" customFormat="1" ht="3.75" customHeight="1"/>
    <row r="33" spans="1:12" ht="26.25" customHeight="1">
      <c r="A33" s="43"/>
      <c r="B33" s="110" t="s">
        <v>58</v>
      </c>
      <c r="C33" s="110"/>
      <c r="D33" s="57"/>
      <c r="J33" s="106" t="s">
        <v>51</v>
      </c>
      <c r="K33" s="110"/>
      <c r="L33" s="110"/>
    </row>
    <row r="34" spans="1:12" ht="24.75" customHeight="1">
      <c r="A34" s="43"/>
      <c r="B34" s="38" t="s">
        <v>56</v>
      </c>
      <c r="C34" s="38"/>
      <c r="D34" s="38"/>
      <c r="E34" s="38"/>
      <c r="F34" s="38"/>
      <c r="G34" s="38"/>
      <c r="H34" s="38"/>
      <c r="I34" s="38"/>
      <c r="J34" s="106" t="s">
        <v>52</v>
      </c>
      <c r="K34" s="110"/>
      <c r="L34" s="112"/>
    </row>
    <row r="35" spans="2:12" ht="30" customHeight="1">
      <c r="B35" s="38" t="s">
        <v>57</v>
      </c>
      <c r="C35" s="38"/>
      <c r="D35" s="38"/>
      <c r="E35" s="38"/>
      <c r="F35" s="38"/>
      <c r="G35" s="38"/>
      <c r="H35" s="38"/>
      <c r="I35" s="38"/>
      <c r="J35" s="106" t="s">
        <v>55</v>
      </c>
      <c r="K35" s="110"/>
      <c r="L35" s="111"/>
    </row>
    <row r="36" spans="2:12" ht="15.75">
      <c r="B36" s="110"/>
      <c r="C36" s="112"/>
      <c r="D36" s="58"/>
      <c r="J36" s="106"/>
      <c r="K36" s="110"/>
      <c r="L36" s="110"/>
    </row>
  </sheetData>
  <sheetProtection/>
  <mergeCells count="7">
    <mergeCell ref="A2:M2"/>
    <mergeCell ref="J35:L35"/>
    <mergeCell ref="J36:L36"/>
    <mergeCell ref="B36:C36"/>
    <mergeCell ref="B33:C33"/>
    <mergeCell ref="J33:L33"/>
    <mergeCell ref="J34:L3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15"/>
  <sheetViews>
    <sheetView zoomScalePageLayoutView="0" workbookViewId="0" topLeftCell="A1">
      <selection activeCell="I2" sqref="I2"/>
    </sheetView>
  </sheetViews>
  <sheetFormatPr defaultColWidth="9.00390625" defaultRowHeight="12.75"/>
  <cols>
    <col min="1" max="1" width="3.75390625" style="30" customWidth="1"/>
    <col min="2" max="2" width="50.375" style="0" customWidth="1"/>
    <col min="3" max="3" width="11.00390625" style="0" customWidth="1"/>
    <col min="4" max="4" width="6.75390625" style="0" customWidth="1"/>
    <col min="5" max="5" width="9.375" style="0" customWidth="1"/>
    <col min="6" max="6" width="10.125" style="0" customWidth="1"/>
    <col min="7" max="7" width="10.25390625" style="0" customWidth="1"/>
    <col min="8" max="8" width="5.25390625" style="0" customWidth="1"/>
    <col min="9" max="9" width="11.75390625" style="0" customWidth="1"/>
  </cols>
  <sheetData>
    <row r="1" spans="1:9" ht="24.75" customHeight="1">
      <c r="A1" s="12" t="s">
        <v>2</v>
      </c>
      <c r="B1" s="13" t="s">
        <v>3</v>
      </c>
      <c r="C1" s="14" t="s">
        <v>4</v>
      </c>
      <c r="D1" s="15" t="s">
        <v>5</v>
      </c>
      <c r="E1" s="14" t="s">
        <v>6</v>
      </c>
      <c r="F1" s="16" t="s">
        <v>7</v>
      </c>
      <c r="G1" s="22" t="s">
        <v>8</v>
      </c>
      <c r="H1" s="24" t="s">
        <v>44</v>
      </c>
      <c r="I1" s="25" t="s">
        <v>45</v>
      </c>
    </row>
    <row r="2" spans="1:9" s="30" customFormat="1" ht="75">
      <c r="A2" s="1">
        <v>1</v>
      </c>
      <c r="B2" s="2" t="s">
        <v>50</v>
      </c>
      <c r="C2" s="3" t="s">
        <v>9</v>
      </c>
      <c r="D2" s="6">
        <v>6</v>
      </c>
      <c r="E2" s="3" t="s">
        <v>10</v>
      </c>
      <c r="F2" s="4" t="s">
        <v>11</v>
      </c>
      <c r="G2" s="23">
        <v>12</v>
      </c>
      <c r="H2" s="4">
        <v>12</v>
      </c>
      <c r="I2" s="21">
        <f>G2*H2</f>
        <v>144</v>
      </c>
    </row>
    <row r="3" spans="1:9" ht="45">
      <c r="A3" s="1">
        <v>2</v>
      </c>
      <c r="B3" s="2" t="s">
        <v>19</v>
      </c>
      <c r="C3" s="2" t="s">
        <v>20</v>
      </c>
      <c r="D3" s="6">
        <v>1</v>
      </c>
      <c r="E3" s="3" t="s">
        <v>21</v>
      </c>
      <c r="F3" s="4" t="s">
        <v>22</v>
      </c>
      <c r="G3" s="23">
        <v>567.41</v>
      </c>
      <c r="H3" s="4">
        <v>20</v>
      </c>
      <c r="I3" s="21">
        <f>G3*H3</f>
        <v>11348.199999999999</v>
      </c>
    </row>
    <row r="4" spans="1:9" ht="45">
      <c r="A4" s="1">
        <v>3</v>
      </c>
      <c r="B4" s="2" t="s">
        <v>23</v>
      </c>
      <c r="C4" s="2" t="s">
        <v>20</v>
      </c>
      <c r="D4" s="6">
        <v>2</v>
      </c>
      <c r="E4" s="3" t="s">
        <v>21</v>
      </c>
      <c r="F4" s="4" t="s">
        <v>22</v>
      </c>
      <c r="G4" s="23">
        <v>1277.16</v>
      </c>
      <c r="H4" s="4">
        <v>30</v>
      </c>
      <c r="I4" s="21">
        <f>G4*H4</f>
        <v>38314.8</v>
      </c>
    </row>
    <row r="5" spans="1:9" ht="45">
      <c r="A5" s="1">
        <v>4</v>
      </c>
      <c r="B5" s="2" t="s">
        <v>24</v>
      </c>
      <c r="C5" s="2" t="s">
        <v>20</v>
      </c>
      <c r="D5" s="6">
        <v>1</v>
      </c>
      <c r="E5" s="3" t="s">
        <v>21</v>
      </c>
      <c r="F5" s="4" t="s">
        <v>22</v>
      </c>
      <c r="G5" s="23">
        <v>2412.3</v>
      </c>
      <c r="H5" s="4">
        <v>30</v>
      </c>
      <c r="I5" s="21">
        <f>G5*H5</f>
        <v>72369</v>
      </c>
    </row>
    <row r="6" ht="14.25" hidden="1">
      <c r="A6" s="1">
        <v>1</v>
      </c>
    </row>
    <row r="7" ht="14.25" hidden="1">
      <c r="A7" s="1">
        <v>1</v>
      </c>
    </row>
    <row r="8" spans="1:9" ht="30">
      <c r="A8" s="1">
        <v>5</v>
      </c>
      <c r="B8" s="2" t="s">
        <v>25</v>
      </c>
      <c r="C8" s="3" t="s">
        <v>26</v>
      </c>
      <c r="D8" s="6">
        <v>1</v>
      </c>
      <c r="E8" s="3" t="s">
        <v>21</v>
      </c>
      <c r="F8" s="4" t="s">
        <v>1</v>
      </c>
      <c r="G8" s="23">
        <v>6778.12</v>
      </c>
      <c r="H8" s="4">
        <v>5</v>
      </c>
      <c r="I8" s="21">
        <f>G8*H8</f>
        <v>33890.6</v>
      </c>
    </row>
    <row r="9" spans="1:9" ht="30">
      <c r="A9" s="1">
        <v>6</v>
      </c>
      <c r="B9" s="2" t="s">
        <v>27</v>
      </c>
      <c r="C9" s="3" t="s">
        <v>28</v>
      </c>
      <c r="D9" s="6">
        <v>1</v>
      </c>
      <c r="E9" s="3" t="s">
        <v>29</v>
      </c>
      <c r="F9" s="4" t="s">
        <v>1</v>
      </c>
      <c r="G9" s="23">
        <v>418.31</v>
      </c>
      <c r="H9" s="4">
        <v>100</v>
      </c>
      <c r="I9" s="21">
        <f>G9*H9</f>
        <v>41831</v>
      </c>
    </row>
    <row r="10" ht="12.75">
      <c r="I10" s="26">
        <f>SUM(I2:I9)</f>
        <v>197897.6</v>
      </c>
    </row>
    <row r="11" ht="35.25" customHeight="1"/>
    <row r="12" spans="1:9" s="5" customFormat="1" ht="45">
      <c r="A12" s="1" t="s">
        <v>13</v>
      </c>
      <c r="B12" s="3" t="s">
        <v>47</v>
      </c>
      <c r="C12" s="3" t="s">
        <v>48</v>
      </c>
      <c r="D12" s="6">
        <v>1</v>
      </c>
      <c r="E12" s="3" t="s">
        <v>38</v>
      </c>
      <c r="F12" s="4" t="s">
        <v>49</v>
      </c>
      <c r="G12" s="27"/>
      <c r="H12" s="6">
        <v>2</v>
      </c>
      <c r="I12" s="28">
        <v>10023.76</v>
      </c>
    </row>
    <row r="13" spans="1:9" ht="30">
      <c r="A13" s="1" t="s">
        <v>37</v>
      </c>
      <c r="B13" s="2" t="s">
        <v>39</v>
      </c>
      <c r="C13" s="3" t="s">
        <v>40</v>
      </c>
      <c r="D13" s="6">
        <v>5</v>
      </c>
      <c r="E13" s="3" t="s">
        <v>12</v>
      </c>
      <c r="F13" s="4" t="s">
        <v>41</v>
      </c>
      <c r="G13" s="23">
        <v>76.5</v>
      </c>
      <c r="H13" s="4">
        <v>200</v>
      </c>
      <c r="I13" s="21">
        <f>G13*H13</f>
        <v>15300</v>
      </c>
    </row>
    <row r="14" spans="1:9" ht="30">
      <c r="A14" s="1" t="s">
        <v>37</v>
      </c>
      <c r="B14" s="2" t="s">
        <v>42</v>
      </c>
      <c r="C14" s="3" t="s">
        <v>40</v>
      </c>
      <c r="D14" s="6">
        <v>5</v>
      </c>
      <c r="E14" s="3" t="s">
        <v>12</v>
      </c>
      <c r="F14" s="4" t="s">
        <v>41</v>
      </c>
      <c r="G14" s="23">
        <v>143.04</v>
      </c>
      <c r="H14" s="4">
        <v>200</v>
      </c>
      <c r="I14" s="21">
        <f>G14*H14</f>
        <v>28608</v>
      </c>
    </row>
    <row r="15" spans="4:9" ht="12.75">
      <c r="D15" s="7"/>
      <c r="G15" s="11"/>
      <c r="I15" s="29">
        <f>SUM(I12:I14)</f>
        <v>53931.76</v>
      </c>
    </row>
    <row r="32" ht="24" customHeight="1"/>
    <row r="33" ht="85.5" customHeight="1"/>
    <row r="34" ht="53.25" customHeight="1"/>
    <row r="35" ht="49.5" customHeight="1"/>
    <row r="36" ht="54" customHeight="1"/>
    <row r="37" ht="20.25" customHeight="1"/>
    <row r="38" ht="24.75" customHeight="1"/>
    <row r="39" ht="36" customHeight="1"/>
    <row r="40" ht="24" customHeight="1"/>
  </sheetData>
  <sheetProtection/>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D16" sqref="D16"/>
    </sheetView>
  </sheetViews>
  <sheetFormatPr defaultColWidth="9.00390625" defaultRowHeight="12.75"/>
  <sheetData>
    <row r="1" spans="1:9" ht="75">
      <c r="A1" s="1" t="s">
        <v>46</v>
      </c>
      <c r="B1" s="8" t="s">
        <v>14</v>
      </c>
      <c r="C1" s="8" t="s">
        <v>15</v>
      </c>
      <c r="D1" s="18">
        <v>1</v>
      </c>
      <c r="E1" s="8" t="s">
        <v>0</v>
      </c>
      <c r="F1" s="9" t="s">
        <v>1</v>
      </c>
      <c r="G1" s="23">
        <v>1814.61</v>
      </c>
      <c r="H1" s="4">
        <v>100</v>
      </c>
      <c r="I1" s="21">
        <f>G1*H1</f>
        <v>181461</v>
      </c>
    </row>
    <row r="2" spans="1:9" ht="90">
      <c r="A2" s="1" t="s">
        <v>13</v>
      </c>
      <c r="B2" s="2" t="s">
        <v>16</v>
      </c>
      <c r="C2" s="3" t="s">
        <v>17</v>
      </c>
      <c r="D2" s="6">
        <v>1</v>
      </c>
      <c r="E2" s="3" t="s">
        <v>18</v>
      </c>
      <c r="F2" s="4" t="s">
        <v>1</v>
      </c>
      <c r="G2" s="23">
        <v>255.02</v>
      </c>
      <c r="H2" s="4">
        <v>1000</v>
      </c>
      <c r="I2" s="21">
        <f>G2*H2</f>
        <v>255020</v>
      </c>
    </row>
    <row r="16" spans="1:9" ht="302.25" customHeight="1">
      <c r="A16" s="10" t="s">
        <v>13</v>
      </c>
      <c r="B16" s="3" t="s">
        <v>30</v>
      </c>
      <c r="C16" s="4" t="s">
        <v>31</v>
      </c>
      <c r="D16" s="6">
        <v>10</v>
      </c>
      <c r="E16" s="2" t="s">
        <v>32</v>
      </c>
      <c r="F16" s="4" t="s">
        <v>1</v>
      </c>
      <c r="G16" s="23">
        <v>99.83</v>
      </c>
      <c r="H16" s="20">
        <v>100</v>
      </c>
      <c r="I16" s="21">
        <f>G16*H16</f>
        <v>9983</v>
      </c>
    </row>
    <row r="17" spans="1:9" ht="409.5">
      <c r="A17" s="1" t="s">
        <v>13</v>
      </c>
      <c r="B17" s="3" t="s">
        <v>33</v>
      </c>
      <c r="C17" s="4" t="s">
        <v>34</v>
      </c>
      <c r="D17" s="6">
        <v>10</v>
      </c>
      <c r="E17" s="2" t="s">
        <v>32</v>
      </c>
      <c r="F17" s="4" t="s">
        <v>1</v>
      </c>
      <c r="G17" s="23">
        <v>99.83</v>
      </c>
      <c r="H17" s="4">
        <v>100</v>
      </c>
      <c r="I17" s="21">
        <f>G17*H17</f>
        <v>9983</v>
      </c>
    </row>
    <row r="18" spans="1:9" ht="390">
      <c r="A18" s="1"/>
      <c r="B18" s="3" t="s">
        <v>35</v>
      </c>
      <c r="C18" s="4" t="s">
        <v>36</v>
      </c>
      <c r="D18" s="6">
        <v>10</v>
      </c>
      <c r="E18" s="2" t="s">
        <v>32</v>
      </c>
      <c r="F18" s="4" t="s">
        <v>1</v>
      </c>
      <c r="G18" s="23">
        <v>133.1</v>
      </c>
      <c r="H18" s="4">
        <v>100</v>
      </c>
      <c r="I18" s="21">
        <f>G18*H18</f>
        <v>13310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2020-11-26T09:40:32Z</cp:lastPrinted>
  <dcterms:created xsi:type="dcterms:W3CDTF">2010-02-16T11:34:11Z</dcterms:created>
  <dcterms:modified xsi:type="dcterms:W3CDTF">2022-12-28T08:18:25Z</dcterms:modified>
  <cp:category/>
  <cp:version/>
  <cp:contentType/>
  <cp:contentStatus/>
</cp:coreProperties>
</file>