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602" activeTab="0"/>
  </bookViews>
  <sheets>
    <sheet name="тендер GA 2018 " sheetId="1" r:id="rId1"/>
  </sheets>
  <definedNames>
    <definedName name="_xlnm.Print_Area" localSheetId="0">'тендер GA 2018 '!#REF!</definedName>
  </definedNames>
  <calcPr fullCalcOnLoad="1"/>
</workbook>
</file>

<file path=xl/sharedStrings.xml><?xml version="1.0" encoding="utf-8"?>
<sst xmlns="http://schemas.openxmlformats.org/spreadsheetml/2006/main" count="218" uniqueCount="123">
  <si>
    <t xml:space="preserve"> №з/п</t>
  </si>
  <si>
    <t>Назва реактиву, або еквівалент</t>
  </si>
  <si>
    <t>Од.вим.</t>
  </si>
  <si>
    <t>Загальна сума</t>
  </si>
  <si>
    <t>1</t>
  </si>
  <si>
    <t>Загальна кількість</t>
  </si>
  <si>
    <t xml:space="preserve">Цінова пропозиція фірми №2,  з ПДВ </t>
  </si>
  <si>
    <t xml:space="preserve">Ціна середня, з ПДВ </t>
  </si>
  <si>
    <t>Відомості про державну реєстрацію/технічний регламент</t>
  </si>
  <si>
    <t>Декларація про відповідність № UA.TR.754.BR.24740569/Asp/DOC-01 від 05.07.2017р.</t>
  </si>
  <si>
    <r>
      <t>Тест-система для визначення галактоманнанового антигену Aspergillus PLATELIA</t>
    </r>
    <r>
      <rPr>
        <sz val="12"/>
        <color indexed="8"/>
        <rFont val="Calibri"/>
        <family val="2"/>
      </rPr>
      <t>™</t>
    </r>
  </si>
  <si>
    <t>Код та назва національного класифікатору медичного виробу</t>
  </si>
  <si>
    <t>Загальна вартість:</t>
  </si>
  <si>
    <t>37741 Комплект
Aspergillus</t>
  </si>
  <si>
    <t xml:space="preserve">Цінова пропозиція фірми №1, з ПДВ </t>
  </si>
  <si>
    <t xml:space="preserve">НАЦІОНАЛЬНИЙ КЛАСИФІКАТОР УКРАЇНИ
Єдиний закупівельний словник ДК 021:2015  </t>
  </si>
  <si>
    <t>Код ДК 021:2015 – 33696500-0 - Лабораторні реактиви</t>
  </si>
  <si>
    <t>паков</t>
  </si>
  <si>
    <t>2</t>
  </si>
  <si>
    <t>Медико-технічне  завдання  на закупівлю реагентів для Українського Референс-центру з клінічної лабораторної діагностики та метрології в 2023 році</t>
  </si>
  <si>
    <t>Лот 2-Тест-система для визначення галактоманнанового антигену Aspergillus PLATELIA™</t>
  </si>
  <si>
    <t>Назва реагенту, або еквівалент</t>
  </si>
  <si>
    <t>НАЦІОНАЛЬНИЙ КЛАСИФІКАТОР УКРАЇНИ Класифікатор медичних виробів НК 024:2019</t>
  </si>
  <si>
    <t>ЛОТ 1- Реагенти для лабораторних досліджень</t>
  </si>
  <si>
    <t xml:space="preserve">IgG для діагностики аскаридоза </t>
  </si>
  <si>
    <t>набір</t>
  </si>
  <si>
    <t xml:space="preserve">№ 5 від 16.07.2021 </t>
  </si>
  <si>
    <t>52133 Аскарида людська, антитіла класу імуноглобулін G (IgG) IVD, набір, імуноферментний аналіз (ІФА)</t>
  </si>
  <si>
    <t xml:space="preserve">Антитіла до лямблій </t>
  </si>
  <si>
    <t>Ф-4.2-11- Lamblia від 01.09.2020</t>
  </si>
  <si>
    <t>52247 Лямблія кишкова, антигени IVD, набір, імуноферментний аналіз (ІФА)</t>
  </si>
  <si>
    <t>3</t>
  </si>
  <si>
    <t xml:space="preserve">Антитіла до токсокарозу </t>
  </si>
  <si>
    <t>52418 Токсокара собача, антитіла класу імуноглобулін G (IgG)  IVD, набір, імуноферментний аналіз (ІФА)</t>
  </si>
  <si>
    <t>4</t>
  </si>
  <si>
    <t xml:space="preserve">Вільний тестостерон </t>
  </si>
  <si>
    <t>№ 6  від 29.07.2021</t>
  </si>
  <si>
    <t>54181 Вільний тестостерон IVD, набір, імуноферментний аналіз (ІФА)</t>
  </si>
  <si>
    <t>5</t>
  </si>
  <si>
    <r>
      <t>17 ОН-прогестерон ELISA</t>
    </r>
    <r>
      <rPr>
        <b/>
        <sz val="11"/>
        <rFont val="Times New Roman"/>
        <family val="1"/>
      </rPr>
      <t xml:space="preserve"> </t>
    </r>
  </si>
  <si>
    <t>30324 Набір реагентів для вимірювання 17-гідроксипрогестерону</t>
  </si>
  <si>
    <t>6</t>
  </si>
  <si>
    <r>
      <t xml:space="preserve">Антитіла ELISA (IgM) до вірусу простого герпесу, типів І-ІІ/ Anti- HSV-1/2- Pool ELISA (IgM) (96визн)  </t>
    </r>
    <r>
      <rPr>
        <b/>
        <sz val="11"/>
        <rFont val="Times New Roman"/>
        <family val="1"/>
      </rPr>
      <t xml:space="preserve"> </t>
    </r>
  </si>
  <si>
    <t>49546 Вірус простого герпесу 1 і 2 (HSV1 і 2) імуноглобулін М (IgM) антитіла ІVD, набір, імуноферментний аналіз (ІФА)</t>
  </si>
  <si>
    <t>7</t>
  </si>
  <si>
    <t xml:space="preserve">Антитіла ELISA (IgG) до вірусу простого герпесу, типу -ІІ// Anti- HSV-ІІ/ELISA (IgG) (96визн.) </t>
  </si>
  <si>
    <t>49595 Вірус простого герпесу 2 (HSV2) імуноглбулін G (IgG) антитіла IVD, набір, імуноферментний аналіз (ІФА)</t>
  </si>
  <si>
    <t>8</t>
  </si>
  <si>
    <t xml:space="preserve">Антитіла ELISA (IgG) до вірусу простого герпесу, типу І/ Anti- HSV-I-ELISA (IgG) (96визн.) </t>
  </si>
  <si>
    <t>49568 Вірус простого герпесу 1 (HSV1) імуноглобулін G (IgG) антитіла IVD, набір, імуноферментний аналіз (ІФА</t>
  </si>
  <si>
    <t>9</t>
  </si>
  <si>
    <t xml:space="preserve">Антитіла  ELISA (IgМ) до капсидного антигену вірусу Епштейна Барр /Anti - EBV-CA ELISA (IgМ) (96визн.) </t>
  </si>
  <si>
    <t>30809 Набір реагентів для виявлення антитіл проти Епштейна-Барра</t>
  </si>
  <si>
    <t>10</t>
  </si>
  <si>
    <r>
      <t>Антитіла  ELISA  (IgG) до  капсидного антигену вірусу Епштейна Барр /Anti - EBV-CA ELISA (IgG) (96визн.)</t>
    </r>
    <r>
      <rPr>
        <b/>
        <sz val="11"/>
        <rFont val="Times New Roman"/>
        <family val="1"/>
      </rPr>
      <t xml:space="preserve"> </t>
    </r>
  </si>
  <si>
    <t>11</t>
  </si>
  <si>
    <r>
      <t>Антитіла ELISA (Ig А) до Хелікобактер пілорі / Anti-Helicobacter pylori ELISA (Ig А) (96визн.)</t>
    </r>
    <r>
      <rPr>
        <b/>
        <sz val="11"/>
        <rFont val="Times New Roman"/>
        <family val="1"/>
      </rPr>
      <t xml:space="preserve"> </t>
    </r>
  </si>
  <si>
    <t>51004 Бактерія Гелікобактер пілорі, антитіла класу імуноглобулін A (IgA) IVD, набір, імуноферментний аналіз (ІФА)</t>
  </si>
  <si>
    <t>12</t>
  </si>
  <si>
    <r>
      <t xml:space="preserve">Антитіла ELISA (Ig G) до Хелікобактер пілорі / Anti-Helicobacter pylori ELISA (Ig G) (96визн.) </t>
    </r>
    <r>
      <rPr>
        <b/>
        <sz val="11"/>
        <rFont val="Times New Roman"/>
        <family val="1"/>
      </rPr>
      <t xml:space="preserve"> </t>
    </r>
  </si>
  <si>
    <t>51008 Бактерія Гелікобактер пілорі, антитіла класу імуноглобулін G (IgG) IVD, набір, імуноферментний аналіз (ІФА)</t>
  </si>
  <si>
    <t>13</t>
  </si>
  <si>
    <r>
      <t>Антитіла ELISA (Ig М) до хламідії пневмонії /Anti-Chlamydia pneumoniae ELISA (Ig М) (96визн.)</t>
    </r>
    <r>
      <rPr>
        <b/>
        <sz val="11"/>
        <rFont val="Times New Roman"/>
        <family val="1"/>
      </rPr>
      <t xml:space="preserve"> </t>
    </r>
  </si>
  <si>
    <t xml:space="preserve">№ 7 від 25.08.2021 </t>
  </si>
  <si>
    <t>50733 Бактерія Chlamydia pneumoniae антитіла класу імуноглобулін M (IgM) IVD, набір, імуноферментний аналіз (ІФА)</t>
  </si>
  <si>
    <t>14</t>
  </si>
  <si>
    <t xml:space="preserve">Антитіла ELISA (Ig G) до хламідії пневмонії  / Anti-Chlamydia pneumoniae ELISA (Ig G) (96визн.) </t>
  </si>
  <si>
    <t>50737 Бактерія Chlamydia pneumoniae антитіла класу імуноглобулін G (IgG) IVD, набір, імуноферментний аналіз (ІФА)</t>
  </si>
  <si>
    <t>15</t>
  </si>
  <si>
    <r>
      <t>Антитіла ELISA (Ig M) до мікоплазми пневмонії / Anti-Mycoplasma pneumoniae ELISA (Ig M) (96визн.)</t>
    </r>
    <r>
      <rPr>
        <b/>
        <sz val="11"/>
        <rFont val="Times New Roman"/>
        <family val="1"/>
      </rPr>
      <t xml:space="preserve"> </t>
    </r>
  </si>
  <si>
    <t>51202 Mycoplasma pneumoniae антитіла класу імуноглобулін M (IgM) IVD, набір, імуноферментний аналіз (ІФА)</t>
  </si>
  <si>
    <t>16</t>
  </si>
  <si>
    <t xml:space="preserve">Антитіла ELISA (Ig G) до мікоплазми пневмонії / Anti-Mycoplasma pneumoniae ELISA (Ig G) (96визн.) </t>
  </si>
  <si>
    <t>51207 Mycoplasma pneumoniae антитіла класу імуноглобулін G (IgG) IVD, набір, імуноферментний аналіз (ІФА)</t>
  </si>
  <si>
    <t>17</t>
  </si>
  <si>
    <t>Визначенrrя антитiл к.пасу IgM до Bipycy Varicella Zoster в сироватцi кpoвi iмуноферментним методом</t>
  </si>
  <si>
    <t>49627 Вірус вітряної віспи (VZV) імуноглобулін M (IgM) антитіла IVD, набір, імуноферментний аналіз (ІФА)</t>
  </si>
  <si>
    <t>18</t>
  </si>
  <si>
    <t>Визначення антитiл класу IgG ло Bipycy Vаriсеllа Zоstег в сироватцi KpoBi iмуноферментним методом</t>
  </si>
  <si>
    <t>49621 Вірус вітряної віспи (VZV) імуноглобулін G (IgG) антитіла IVD, набір, імуноферментний аналіз (ІФА)</t>
  </si>
  <si>
    <t>19</t>
  </si>
  <si>
    <t>lФА_набiр для якiсного виявлення поверхневого антиrена Bipycy гепатиry В</t>
  </si>
  <si>
    <t xml:space="preserve">48319  Bipyc гепатиry В  поверхневий антиген, IDV,набір,  імуноферментний аналіз (ІФА) </t>
  </si>
  <si>
    <t>20</t>
  </si>
  <si>
    <t>ІФА-набір для якісного виявлення сумарних антитіл до вірусу гепатиту С</t>
  </si>
  <si>
    <t>№ 33-09/2020 від 04.09.2020</t>
  </si>
  <si>
    <t>48365 Вірус гепатиту C загальні антитіла  IVD, набір, імуноферментний аналіз 
(ІФА)</t>
  </si>
  <si>
    <t>21</t>
  </si>
  <si>
    <t>ІФА-набір  Якісне виявлення сумарних антитіл до Treponema pallidum</t>
  </si>
  <si>
    <t>51798 Treponema pallidum загальні антитіла IVD, набір, імуноферментний аналіз (ІФА)</t>
  </si>
  <si>
    <t>22</t>
  </si>
  <si>
    <t>Фарбник по Романовському</t>
  </si>
  <si>
    <t>шт</t>
  </si>
  <si>
    <t>№ 1 від 17.12.2015</t>
  </si>
  <si>
    <t>44946 Фарбування за Романовським IVD</t>
  </si>
  <si>
    <t>23</t>
  </si>
  <si>
    <t>Барвник по Май-Грюнвальду</t>
  </si>
  <si>
    <t>42959 Барвник Май-Грюнвальда, IVD</t>
  </si>
  <si>
    <t>24</t>
  </si>
  <si>
    <t>Набір реагентів "Забарвлення за Цілем-Нільсеном"</t>
  </si>
  <si>
    <t>№ФД007 від 30.03.2016</t>
  </si>
  <si>
    <t>42694
Барвник для кислотостійких
бактерій, набір, IVD</t>
  </si>
  <si>
    <t>25</t>
  </si>
  <si>
    <t>Смужки індикаторні рН тест №50</t>
  </si>
  <si>
    <t>пак</t>
  </si>
  <si>
    <t xml:space="preserve">№8 від 05.09. 2019 </t>
  </si>
  <si>
    <t>54522 рН сечі IVD набір,колориметрична тест-смужка ,експрес аналіз</t>
  </si>
  <si>
    <t>26</t>
  </si>
  <si>
    <t>Смужки індикаторні Глюкотест №100</t>
  </si>
  <si>
    <t>54518 глюкоза сечі IVD набір,колориметрична тест-смужка,експрес-аналіз</t>
  </si>
  <si>
    <t>27</t>
  </si>
  <si>
    <t>Смужки індикаторні Ацетонтест №50</t>
  </si>
  <si>
    <t>30225 Швидкий випробувальний пристрій сечі</t>
  </si>
  <si>
    <t>28</t>
  </si>
  <si>
    <t>ПК Толідін Скрин 1000</t>
  </si>
  <si>
    <t xml:space="preserve">№ 6 від 17.06. 2017 </t>
  </si>
  <si>
    <t xml:space="preserve">54547 Скринінг біологічних рідин на приховану кров IVD, набір, хромогенний аналіз, експрес-аналіз </t>
  </si>
  <si>
    <t>29</t>
  </si>
  <si>
    <t>Ретикулофарб</t>
  </si>
  <si>
    <t>55862 Підрахунок ретикулоцитів,  IVD, набір, кількість клітин</t>
  </si>
  <si>
    <t>30</t>
  </si>
  <si>
    <t>Олія імерсійна тип А, 100 мл</t>
  </si>
  <si>
    <t>43550 Фіксуюча рідина для мікроскопії,IVD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</si>
</sst>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"/>
    <numFmt numFmtId="203" formatCode="0.0"/>
    <numFmt numFmtId="204" formatCode="#,##0.00\ &quot;грн.&quot;"/>
    <numFmt numFmtId="205" formatCode="#,##0.00_р_.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0000000000"/>
    <numFmt numFmtId="211" formatCode="_-* #,##0.00_₴_-;\-* #,##0.00_₴_-;_-* \-??_₴_-;_-@_-"/>
    <numFmt numFmtId="212" formatCode="#,##0.0&quot;р.&quot;"/>
    <numFmt numFmtId="213" formatCode="mmm/yyyy"/>
    <numFmt numFmtId="214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Arial"/>
      <family val="2"/>
    </font>
    <font>
      <u val="single"/>
      <sz val="10"/>
      <color indexed="2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u val="single"/>
      <sz val="10"/>
      <color theme="1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2" fontId="20" fillId="24" borderId="1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left" vertical="center"/>
    </xf>
    <xf numFmtId="49" fontId="20" fillId="0" borderId="12" xfId="0" applyNumberFormat="1" applyFont="1" applyFill="1" applyBorder="1" applyAlignment="1">
      <alignment horizontal="left" vertical="center"/>
    </xf>
    <xf numFmtId="49" fontId="20" fillId="0" borderId="13" xfId="0" applyNumberFormat="1" applyFont="1" applyFill="1" applyBorder="1" applyAlignment="1">
      <alignment horizontal="left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8" fillId="0" borderId="14" xfId="0" applyFont="1" applyBorder="1" applyAlignment="1">
      <alignment horizontal="left" vertical="center" wrapText="1"/>
    </xf>
    <xf numFmtId="0" fontId="33" fillId="0" borderId="10" xfId="54" applyFont="1" applyBorder="1" applyAlignment="1">
      <alignment horizontal="center" vertical="center"/>
      <protection/>
    </xf>
    <xf numFmtId="0" fontId="33" fillId="0" borderId="10" xfId="0" applyFont="1" applyFill="1" applyBorder="1" applyAlignment="1">
      <alignment horizontal="center" vertical="center" wrapText="1"/>
    </xf>
    <xf numFmtId="2" fontId="34" fillId="0" borderId="10" xfId="54" applyNumberFormat="1" applyFont="1" applyBorder="1" applyAlignment="1">
      <alignment horizontal="center" vertical="center"/>
      <protection/>
    </xf>
    <xf numFmtId="2" fontId="28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left" vertical="center" wrapText="1"/>
    </xf>
    <xf numFmtId="9" fontId="29" fillId="0" borderId="15" xfId="62" applyFont="1" applyFill="1" applyBorder="1" applyAlignment="1" applyProtection="1">
      <alignment horizontal="center" vertical="center"/>
      <protection/>
    </xf>
    <xf numFmtId="0" fontId="28" fillId="0" borderId="10" xfId="0" applyFont="1" applyBorder="1" applyAlignment="1">
      <alignment vertical="center" wrapText="1"/>
    </xf>
    <xf numFmtId="9" fontId="29" fillId="0" borderId="15" xfId="62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 horizontal="left" vertical="center" wrapText="1"/>
    </xf>
    <xf numFmtId="2" fontId="33" fillId="0" borderId="10" xfId="0" applyNumberFormat="1" applyFont="1" applyFill="1" applyBorder="1" applyAlignment="1">
      <alignment horizontal="center" vertical="center"/>
    </xf>
    <xf numFmtId="2" fontId="34" fillId="0" borderId="10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horizontal="left" vertical="top" wrapText="1"/>
    </xf>
    <xf numFmtId="9" fontId="29" fillId="0" borderId="16" xfId="62" applyFont="1" applyFill="1" applyBorder="1" applyAlignment="1" applyProtection="1">
      <alignment horizontal="center" vertical="center"/>
      <protection/>
    </xf>
    <xf numFmtId="0" fontId="28" fillId="0" borderId="17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/>
    </xf>
    <xf numFmtId="9" fontId="29" fillId="0" borderId="10" xfId="62" applyFont="1" applyFill="1" applyBorder="1" applyAlignment="1" applyProtection="1">
      <alignment horizontal="center" vertical="center"/>
      <protection/>
    </xf>
    <xf numFmtId="0" fontId="33" fillId="0" borderId="10" xfId="0" applyFont="1" applyBorder="1" applyAlignment="1">
      <alignment horizontal="left" vertical="top" wrapText="1"/>
    </xf>
    <xf numFmtId="9" fontId="29" fillId="0" borderId="19" xfId="62" applyFont="1" applyFill="1" applyBorder="1" applyAlignment="1" applyProtection="1">
      <alignment horizontal="center" vertical="center"/>
      <protection/>
    </xf>
    <xf numFmtId="0" fontId="35" fillId="0" borderId="20" xfId="0" applyFont="1" applyFill="1" applyBorder="1" applyAlignment="1">
      <alignment horizontal="left" vertical="top" wrapText="1"/>
    </xf>
    <xf numFmtId="0" fontId="28" fillId="0" borderId="21" xfId="0" applyFont="1" applyBorder="1" applyAlignment="1">
      <alignment horizontal="left" vertical="center" wrapText="1"/>
    </xf>
    <xf numFmtId="9" fontId="33" fillId="0" borderId="10" xfId="62" applyFont="1" applyFill="1" applyBorder="1" applyAlignment="1">
      <alignment horizontal="center" vertical="center"/>
    </xf>
    <xf numFmtId="1" fontId="28" fillId="0" borderId="10" xfId="0" applyNumberFormat="1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33" fillId="0" borderId="17" xfId="0" applyFont="1" applyFill="1" applyBorder="1" applyAlignment="1">
      <alignment horizontal="center" vertical="center" wrapText="1"/>
    </xf>
    <xf numFmtId="2" fontId="34" fillId="0" borderId="17" xfId="54" applyNumberFormat="1" applyFont="1" applyBorder="1" applyAlignment="1">
      <alignment horizontal="center" vertical="center"/>
      <protection/>
    </xf>
    <xf numFmtId="2" fontId="22" fillId="0" borderId="17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/>
    </xf>
    <xf numFmtId="2" fontId="28" fillId="0" borderId="17" xfId="0" applyNumberFormat="1" applyFont="1" applyFill="1" applyBorder="1" applyAlignment="1">
      <alignment horizontal="center" vertical="center"/>
    </xf>
    <xf numFmtId="0" fontId="28" fillId="0" borderId="10" xfId="57" applyFont="1" applyBorder="1" applyAlignment="1">
      <alignment horizontal="center" vertical="center" wrapText="1"/>
      <protection/>
    </xf>
    <xf numFmtId="2" fontId="34" fillId="0" borderId="17" xfId="54" applyNumberFormat="1" applyFont="1" applyFill="1" applyBorder="1" applyAlignment="1">
      <alignment horizontal="center" vertical="center"/>
      <protection/>
    </xf>
    <xf numFmtId="9" fontId="33" fillId="0" borderId="10" xfId="62" applyFont="1" applyFill="1" applyBorder="1" applyAlignment="1">
      <alignment horizontal="center" vertical="center" wrapText="1"/>
    </xf>
    <xf numFmtId="0" fontId="28" fillId="0" borderId="17" xfId="54" applyFont="1" applyBorder="1" applyAlignment="1">
      <alignment horizontal="left" vertical="center" wrapText="1"/>
      <protection/>
    </xf>
    <xf numFmtId="0" fontId="33" fillId="0" borderId="17" xfId="54" applyFont="1" applyBorder="1" applyAlignment="1">
      <alignment horizontal="center" vertical="center"/>
      <protection/>
    </xf>
    <xf numFmtId="0" fontId="33" fillId="0" borderId="17" xfId="0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/>
    </xf>
    <xf numFmtId="2" fontId="22" fillId="0" borderId="17" xfId="0" applyNumberFormat="1" applyFont="1" applyBorder="1" applyAlignment="1">
      <alignment horizontal="center" vertical="center" wrapText="1"/>
    </xf>
    <xf numFmtId="2" fontId="28" fillId="0" borderId="17" xfId="0" applyNumberFormat="1" applyFont="1" applyBorder="1" applyAlignment="1">
      <alignment horizontal="center" vertical="center"/>
    </xf>
    <xf numFmtId="2" fontId="22" fillId="0" borderId="17" xfId="0" applyNumberFormat="1" applyFont="1" applyBorder="1" applyAlignment="1">
      <alignment horizontal="center" vertical="center"/>
    </xf>
    <xf numFmtId="2" fontId="28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33" fillId="24" borderId="10" xfId="0" applyFont="1" applyFill="1" applyBorder="1" applyAlignment="1">
      <alignment horizontal="left" vertical="center" wrapText="1"/>
    </xf>
    <xf numFmtId="2" fontId="28" fillId="0" borderId="17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8" fillId="0" borderId="22" xfId="54" applyFont="1" applyBorder="1" applyAlignment="1">
      <alignment horizontal="left" vertical="center" wrapText="1"/>
      <protection/>
    </xf>
    <xf numFmtId="49" fontId="28" fillId="0" borderId="11" xfId="0" applyNumberFormat="1" applyFont="1" applyBorder="1" applyAlignment="1">
      <alignment horizontal="center" vertical="center"/>
    </xf>
    <xf numFmtId="0" fontId="22" fillId="0" borderId="10" xfId="54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Тендер 2009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tabSelected="1" zoomScale="70" zoomScaleNormal="70" zoomScalePageLayoutView="0" workbookViewId="0" topLeftCell="A1">
      <pane ySplit="2" topLeftCell="A21" activePane="bottomLeft" state="frozen"/>
      <selection pane="topLeft" activeCell="B1" sqref="B1"/>
      <selection pane="bottomLeft" activeCell="E3" sqref="E1:L16384"/>
    </sheetView>
  </sheetViews>
  <sheetFormatPr defaultColWidth="9.140625" defaultRowHeight="12.75"/>
  <cols>
    <col min="1" max="1" width="8.421875" style="5" customWidth="1"/>
    <col min="2" max="2" width="37.7109375" style="17" customWidth="1"/>
    <col min="3" max="3" width="37.7109375" style="18" customWidth="1"/>
    <col min="4" max="4" width="11.57421875" style="19" customWidth="1"/>
    <col min="5" max="5" width="11.57421875" style="20" customWidth="1"/>
    <col min="6" max="6" width="14.421875" style="21" customWidth="1"/>
    <col min="7" max="7" width="12.00390625" style="22" customWidth="1"/>
    <col min="8" max="8" width="12.8515625" style="6" customWidth="1"/>
    <col min="9" max="9" width="12.00390625" style="6" customWidth="1"/>
    <col min="10" max="10" width="11.8515625" style="6" customWidth="1"/>
    <col min="11" max="11" width="15.57421875" style="6" customWidth="1"/>
    <col min="12" max="12" width="28.421875" style="6" customWidth="1"/>
    <col min="13" max="13" width="26.57421875" style="1" customWidth="1"/>
    <col min="14" max="14" width="19.00390625" style="1" customWidth="1"/>
    <col min="15" max="15" width="9.140625" style="1" customWidth="1"/>
    <col min="16" max="16" width="12.140625" style="1" customWidth="1"/>
    <col min="17" max="16384" width="9.140625" style="1" customWidth="1"/>
  </cols>
  <sheetData>
    <row r="1" spans="1:12" s="4" customFormat="1" ht="39" customHeight="1">
      <c r="A1" s="5"/>
      <c r="B1" s="34"/>
      <c r="C1" s="34"/>
      <c r="D1" s="34"/>
      <c r="E1" s="34"/>
      <c r="F1" s="34"/>
      <c r="G1" s="34"/>
      <c r="H1" s="6"/>
      <c r="I1" s="6"/>
      <c r="J1" s="6"/>
      <c r="K1" s="6"/>
      <c r="L1" s="6"/>
    </row>
    <row r="2" spans="1:14" s="8" customFormat="1" ht="33" customHeight="1">
      <c r="A2" s="35" t="s">
        <v>19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  <c r="N2" s="26"/>
    </row>
    <row r="3" spans="1:24" s="3" customFormat="1" ht="12.75">
      <c r="A3" s="5"/>
      <c r="B3" s="17"/>
      <c r="C3" s="18"/>
      <c r="D3" s="19"/>
      <c r="E3" s="20"/>
      <c r="F3" s="21"/>
      <c r="G3" s="22"/>
      <c r="H3" s="7"/>
      <c r="I3" s="7"/>
      <c r="J3" s="7"/>
      <c r="K3" s="7"/>
      <c r="L3" s="7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3" customFormat="1" ht="128.25">
      <c r="A4" s="36" t="s">
        <v>0</v>
      </c>
      <c r="B4" s="37" t="s">
        <v>21</v>
      </c>
      <c r="C4" s="38" t="s">
        <v>2</v>
      </c>
      <c r="D4" s="37" t="s">
        <v>5</v>
      </c>
      <c r="E4" s="37" t="s">
        <v>14</v>
      </c>
      <c r="F4" s="39" t="s">
        <v>3</v>
      </c>
      <c r="G4" s="37" t="s">
        <v>6</v>
      </c>
      <c r="H4" s="39" t="s">
        <v>3</v>
      </c>
      <c r="I4" s="39" t="s">
        <v>7</v>
      </c>
      <c r="J4" s="39" t="s">
        <v>3</v>
      </c>
      <c r="K4" s="40" t="s">
        <v>15</v>
      </c>
      <c r="L4" s="41" t="s">
        <v>8</v>
      </c>
      <c r="M4" s="40" t="s">
        <v>22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3" customFormat="1" ht="15.75">
      <c r="A5" s="42" t="s">
        <v>23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3" customFormat="1" ht="75">
      <c r="A6" s="45" t="s">
        <v>4</v>
      </c>
      <c r="B6" s="46" t="s">
        <v>24</v>
      </c>
      <c r="C6" s="47" t="s">
        <v>25</v>
      </c>
      <c r="D6" s="48">
        <v>1</v>
      </c>
      <c r="E6" s="49">
        <v>10528</v>
      </c>
      <c r="F6" s="50">
        <f aca="true" t="shared" si="0" ref="F6:F32">D6*E6</f>
        <v>10528</v>
      </c>
      <c r="G6" s="51">
        <v>10720</v>
      </c>
      <c r="H6" s="50">
        <f aca="true" t="shared" si="1" ref="H6:H32">D6*G6</f>
        <v>10720</v>
      </c>
      <c r="I6" s="51">
        <f aca="true" t="shared" si="2" ref="I6:I20">SUM(E6,G6)/2</f>
        <v>10624</v>
      </c>
      <c r="J6" s="50">
        <f aca="true" t="shared" si="3" ref="J6:J24">D6*I6</f>
        <v>10624</v>
      </c>
      <c r="K6" s="52" t="s">
        <v>16</v>
      </c>
      <c r="L6" s="53" t="s">
        <v>26</v>
      </c>
      <c r="M6" s="54" t="s">
        <v>27</v>
      </c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3" customFormat="1" ht="75">
      <c r="A7" s="45" t="s">
        <v>18</v>
      </c>
      <c r="B7" s="46" t="s">
        <v>28</v>
      </c>
      <c r="C7" s="47" t="s">
        <v>25</v>
      </c>
      <c r="D7" s="48">
        <v>1</v>
      </c>
      <c r="E7" s="49">
        <v>2520</v>
      </c>
      <c r="F7" s="50">
        <f t="shared" si="0"/>
        <v>2520</v>
      </c>
      <c r="G7" s="51">
        <v>2610</v>
      </c>
      <c r="H7" s="50">
        <f t="shared" si="1"/>
        <v>2610</v>
      </c>
      <c r="I7" s="51">
        <f t="shared" si="2"/>
        <v>2565</v>
      </c>
      <c r="J7" s="50">
        <f t="shared" si="3"/>
        <v>2565</v>
      </c>
      <c r="K7" s="52" t="s">
        <v>16</v>
      </c>
      <c r="L7" s="55" t="s">
        <v>29</v>
      </c>
      <c r="M7" s="56" t="s">
        <v>30</v>
      </c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3" customFormat="1" ht="90">
      <c r="A8" s="45" t="s">
        <v>31</v>
      </c>
      <c r="B8" s="46" t="s">
        <v>32</v>
      </c>
      <c r="C8" s="47" t="s">
        <v>25</v>
      </c>
      <c r="D8" s="48">
        <v>1</v>
      </c>
      <c r="E8" s="49">
        <v>9555.2</v>
      </c>
      <c r="F8" s="57">
        <f t="shared" si="0"/>
        <v>9555.2</v>
      </c>
      <c r="G8" s="58">
        <v>9700</v>
      </c>
      <c r="H8" s="57">
        <f t="shared" si="1"/>
        <v>9700</v>
      </c>
      <c r="I8" s="58">
        <f t="shared" si="2"/>
        <v>9627.6</v>
      </c>
      <c r="J8" s="57">
        <f t="shared" si="3"/>
        <v>9627.6</v>
      </c>
      <c r="K8" s="52" t="s">
        <v>16</v>
      </c>
      <c r="L8" s="53" t="s">
        <v>26</v>
      </c>
      <c r="M8" s="54" t="s">
        <v>33</v>
      </c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3" customFormat="1" ht="75">
      <c r="A9" s="45" t="s">
        <v>34</v>
      </c>
      <c r="B9" s="46" t="s">
        <v>35</v>
      </c>
      <c r="C9" s="47" t="s">
        <v>25</v>
      </c>
      <c r="D9" s="48">
        <v>3</v>
      </c>
      <c r="E9" s="49">
        <v>9555.2</v>
      </c>
      <c r="F9" s="50">
        <f t="shared" si="0"/>
        <v>28665.600000000002</v>
      </c>
      <c r="G9" s="51">
        <v>9700</v>
      </c>
      <c r="H9" s="50">
        <f t="shared" si="1"/>
        <v>29100</v>
      </c>
      <c r="I9" s="51">
        <f t="shared" si="2"/>
        <v>9627.6</v>
      </c>
      <c r="J9" s="50">
        <f t="shared" si="3"/>
        <v>28882.800000000003</v>
      </c>
      <c r="K9" s="52" t="s">
        <v>16</v>
      </c>
      <c r="L9" s="53" t="s">
        <v>36</v>
      </c>
      <c r="M9" s="56" t="s">
        <v>37</v>
      </c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3" customFormat="1" ht="75">
      <c r="A10" s="45" t="s">
        <v>38</v>
      </c>
      <c r="B10" s="46" t="s">
        <v>39</v>
      </c>
      <c r="C10" s="47" t="s">
        <v>25</v>
      </c>
      <c r="D10" s="48">
        <v>3</v>
      </c>
      <c r="E10" s="49">
        <v>7824</v>
      </c>
      <c r="F10" s="50">
        <f t="shared" si="0"/>
        <v>23472</v>
      </c>
      <c r="G10" s="51">
        <v>7900</v>
      </c>
      <c r="H10" s="50">
        <f t="shared" si="1"/>
        <v>23700</v>
      </c>
      <c r="I10" s="51">
        <f t="shared" si="2"/>
        <v>7862</v>
      </c>
      <c r="J10" s="50">
        <f t="shared" si="3"/>
        <v>23586</v>
      </c>
      <c r="K10" s="52" t="s">
        <v>16</v>
      </c>
      <c r="L10" s="53" t="s">
        <v>36</v>
      </c>
      <c r="M10" s="56" t="s">
        <v>40</v>
      </c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3" customFormat="1" ht="92.25" customHeight="1">
      <c r="A11" s="45" t="s">
        <v>41</v>
      </c>
      <c r="B11" s="46" t="s">
        <v>42</v>
      </c>
      <c r="C11" s="47" t="s">
        <v>25</v>
      </c>
      <c r="D11" s="48">
        <v>4</v>
      </c>
      <c r="E11" s="49">
        <v>7824</v>
      </c>
      <c r="F11" s="50">
        <f t="shared" si="0"/>
        <v>31296</v>
      </c>
      <c r="G11" s="51">
        <v>7980</v>
      </c>
      <c r="H11" s="50">
        <f t="shared" si="1"/>
        <v>31920</v>
      </c>
      <c r="I11" s="51">
        <f t="shared" si="2"/>
        <v>7902</v>
      </c>
      <c r="J11" s="50">
        <f t="shared" si="3"/>
        <v>31608</v>
      </c>
      <c r="K11" s="52" t="s">
        <v>16</v>
      </c>
      <c r="L11" s="53" t="s">
        <v>26</v>
      </c>
      <c r="M11" s="56" t="s">
        <v>43</v>
      </c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3" customFormat="1" ht="92.25" customHeight="1">
      <c r="A12" s="45" t="s">
        <v>44</v>
      </c>
      <c r="B12" s="46" t="s">
        <v>45</v>
      </c>
      <c r="C12" s="47" t="s">
        <v>25</v>
      </c>
      <c r="D12" s="48">
        <v>1</v>
      </c>
      <c r="E12" s="49">
        <v>7824</v>
      </c>
      <c r="F12" s="50">
        <f t="shared" si="0"/>
        <v>7824</v>
      </c>
      <c r="G12" s="51">
        <v>7980</v>
      </c>
      <c r="H12" s="50">
        <f t="shared" si="1"/>
        <v>7980</v>
      </c>
      <c r="I12" s="51">
        <f t="shared" si="2"/>
        <v>7902</v>
      </c>
      <c r="J12" s="50">
        <f t="shared" si="3"/>
        <v>7902</v>
      </c>
      <c r="K12" s="52" t="s">
        <v>16</v>
      </c>
      <c r="L12" s="53" t="s">
        <v>26</v>
      </c>
      <c r="M12" s="59" t="s">
        <v>46</v>
      </c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3" customFormat="1" ht="92.25" customHeight="1">
      <c r="A13" s="45" t="s">
        <v>47</v>
      </c>
      <c r="B13" s="46" t="s">
        <v>48</v>
      </c>
      <c r="C13" s="47" t="s">
        <v>25</v>
      </c>
      <c r="D13" s="48">
        <v>4</v>
      </c>
      <c r="E13" s="49">
        <v>7824</v>
      </c>
      <c r="F13" s="50">
        <f t="shared" si="0"/>
        <v>31296</v>
      </c>
      <c r="G13" s="39">
        <v>7980</v>
      </c>
      <c r="H13" s="50">
        <f t="shared" si="1"/>
        <v>31920</v>
      </c>
      <c r="I13" s="51">
        <f t="shared" si="2"/>
        <v>7902</v>
      </c>
      <c r="J13" s="50">
        <f t="shared" si="3"/>
        <v>31608</v>
      </c>
      <c r="K13" s="52" t="s">
        <v>16</v>
      </c>
      <c r="L13" s="53" t="s">
        <v>26</v>
      </c>
      <c r="M13" s="56" t="s">
        <v>49</v>
      </c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3" customFormat="1" ht="92.25" customHeight="1">
      <c r="A14" s="45" t="s">
        <v>50</v>
      </c>
      <c r="B14" s="46" t="s">
        <v>51</v>
      </c>
      <c r="C14" s="47" t="s">
        <v>25</v>
      </c>
      <c r="D14" s="48">
        <v>4</v>
      </c>
      <c r="E14" s="49">
        <v>9664</v>
      </c>
      <c r="F14" s="50">
        <f t="shared" si="0"/>
        <v>38656</v>
      </c>
      <c r="G14" s="39">
        <v>9900</v>
      </c>
      <c r="H14" s="50">
        <f t="shared" si="1"/>
        <v>39600</v>
      </c>
      <c r="I14" s="51">
        <f t="shared" si="2"/>
        <v>9782</v>
      </c>
      <c r="J14" s="50">
        <f t="shared" si="3"/>
        <v>39128</v>
      </c>
      <c r="K14" s="52" t="s">
        <v>16</v>
      </c>
      <c r="L14" s="60" t="s">
        <v>26</v>
      </c>
      <c r="M14" s="61" t="s">
        <v>52</v>
      </c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3" customFormat="1" ht="92.25" customHeight="1">
      <c r="A15" s="45" t="s">
        <v>53</v>
      </c>
      <c r="B15" s="62" t="s">
        <v>54</v>
      </c>
      <c r="C15" s="47" t="s">
        <v>25</v>
      </c>
      <c r="D15" s="63">
        <v>4</v>
      </c>
      <c r="E15" s="49">
        <v>9664</v>
      </c>
      <c r="F15" s="50">
        <f>D15*E15</f>
        <v>38656</v>
      </c>
      <c r="G15" s="39">
        <v>9900</v>
      </c>
      <c r="H15" s="50">
        <f t="shared" si="1"/>
        <v>39600</v>
      </c>
      <c r="I15" s="51">
        <f t="shared" si="2"/>
        <v>9782</v>
      </c>
      <c r="J15" s="50">
        <f t="shared" si="3"/>
        <v>39128</v>
      </c>
      <c r="K15" s="52" t="s">
        <v>16</v>
      </c>
      <c r="L15" s="64" t="s">
        <v>26</v>
      </c>
      <c r="M15" s="56" t="s">
        <v>52</v>
      </c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3" customFormat="1" ht="92.25" customHeight="1">
      <c r="A16" s="45" t="s">
        <v>55</v>
      </c>
      <c r="B16" s="56" t="s">
        <v>56</v>
      </c>
      <c r="C16" s="47" t="s">
        <v>25</v>
      </c>
      <c r="D16" s="48">
        <v>1</v>
      </c>
      <c r="E16" s="49">
        <v>9856</v>
      </c>
      <c r="F16" s="50">
        <f t="shared" si="0"/>
        <v>9856</v>
      </c>
      <c r="G16" s="39">
        <v>9900</v>
      </c>
      <c r="H16" s="50">
        <f t="shared" si="1"/>
        <v>9900</v>
      </c>
      <c r="I16" s="51">
        <f t="shared" si="2"/>
        <v>9878</v>
      </c>
      <c r="J16" s="50">
        <f t="shared" si="3"/>
        <v>9878</v>
      </c>
      <c r="K16" s="52" t="s">
        <v>16</v>
      </c>
      <c r="L16" s="64" t="s">
        <v>26</v>
      </c>
      <c r="M16" s="65" t="s">
        <v>57</v>
      </c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3" customFormat="1" ht="92.25" customHeight="1">
      <c r="A17" s="45" t="s">
        <v>58</v>
      </c>
      <c r="B17" s="56" t="s">
        <v>59</v>
      </c>
      <c r="C17" s="47" t="s">
        <v>25</v>
      </c>
      <c r="D17" s="48">
        <v>1</v>
      </c>
      <c r="E17" s="49">
        <v>9856</v>
      </c>
      <c r="F17" s="50">
        <f t="shared" si="0"/>
        <v>9856</v>
      </c>
      <c r="G17" s="39">
        <v>9900</v>
      </c>
      <c r="H17" s="50">
        <f t="shared" si="1"/>
        <v>9900</v>
      </c>
      <c r="I17" s="51">
        <f t="shared" si="2"/>
        <v>9878</v>
      </c>
      <c r="J17" s="50">
        <f t="shared" si="3"/>
        <v>9878</v>
      </c>
      <c r="K17" s="52" t="s">
        <v>16</v>
      </c>
      <c r="L17" s="66" t="s">
        <v>26</v>
      </c>
      <c r="M17" s="67" t="s">
        <v>60</v>
      </c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3" customFormat="1" ht="92.25" customHeight="1">
      <c r="A18" s="45" t="s">
        <v>61</v>
      </c>
      <c r="B18" s="68" t="s">
        <v>62</v>
      </c>
      <c r="C18" s="47" t="s">
        <v>25</v>
      </c>
      <c r="D18" s="48">
        <v>3</v>
      </c>
      <c r="E18" s="49">
        <v>11088</v>
      </c>
      <c r="F18" s="50">
        <f t="shared" si="0"/>
        <v>33264</v>
      </c>
      <c r="G18" s="39">
        <v>11320</v>
      </c>
      <c r="H18" s="50">
        <f t="shared" si="1"/>
        <v>33960</v>
      </c>
      <c r="I18" s="51">
        <f t="shared" si="2"/>
        <v>11204</v>
      </c>
      <c r="J18" s="50">
        <f t="shared" si="3"/>
        <v>33612</v>
      </c>
      <c r="K18" s="52" t="s">
        <v>16</v>
      </c>
      <c r="L18" s="69" t="s">
        <v>63</v>
      </c>
      <c r="M18" s="70" t="s">
        <v>64</v>
      </c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3" customFormat="1" ht="92.25" customHeight="1">
      <c r="A19" s="45" t="s">
        <v>65</v>
      </c>
      <c r="B19" s="46" t="s">
        <v>66</v>
      </c>
      <c r="C19" s="47" t="s">
        <v>25</v>
      </c>
      <c r="D19" s="48">
        <v>3</v>
      </c>
      <c r="E19" s="49">
        <v>11088</v>
      </c>
      <c r="F19" s="50">
        <f t="shared" si="0"/>
        <v>33264</v>
      </c>
      <c r="G19" s="39">
        <v>11320</v>
      </c>
      <c r="H19" s="50">
        <f t="shared" si="1"/>
        <v>33960</v>
      </c>
      <c r="I19" s="51">
        <f t="shared" si="2"/>
        <v>11204</v>
      </c>
      <c r="J19" s="50">
        <f t="shared" si="3"/>
        <v>33612</v>
      </c>
      <c r="K19" s="52" t="s">
        <v>16</v>
      </c>
      <c r="L19" s="69" t="s">
        <v>63</v>
      </c>
      <c r="M19" s="70" t="s">
        <v>67</v>
      </c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3" customFormat="1" ht="92.25" customHeight="1">
      <c r="A20" s="45" t="s">
        <v>68</v>
      </c>
      <c r="B20" s="46" t="s">
        <v>69</v>
      </c>
      <c r="C20" s="47" t="s">
        <v>25</v>
      </c>
      <c r="D20" s="48">
        <v>3</v>
      </c>
      <c r="E20" s="49">
        <v>7824</v>
      </c>
      <c r="F20" s="50">
        <f t="shared" si="0"/>
        <v>23472</v>
      </c>
      <c r="G20" s="39">
        <v>7920</v>
      </c>
      <c r="H20" s="50">
        <f t="shared" si="1"/>
        <v>23760</v>
      </c>
      <c r="I20" s="51">
        <f t="shared" si="2"/>
        <v>7872</v>
      </c>
      <c r="J20" s="50">
        <f t="shared" si="3"/>
        <v>23616</v>
      </c>
      <c r="K20" s="52" t="s">
        <v>16</v>
      </c>
      <c r="L20" s="60" t="s">
        <v>26</v>
      </c>
      <c r="M20" s="70" t="s">
        <v>70</v>
      </c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3" customFormat="1" ht="92.25" customHeight="1">
      <c r="A21" s="45" t="s">
        <v>71</v>
      </c>
      <c r="B21" s="46" t="s">
        <v>72</v>
      </c>
      <c r="C21" s="47" t="s">
        <v>25</v>
      </c>
      <c r="D21" s="48">
        <v>3</v>
      </c>
      <c r="E21" s="49">
        <v>7824</v>
      </c>
      <c r="F21" s="50">
        <f t="shared" si="0"/>
        <v>23472</v>
      </c>
      <c r="G21" s="39">
        <v>7920</v>
      </c>
      <c r="H21" s="50">
        <f>D21*G21</f>
        <v>23760</v>
      </c>
      <c r="I21" s="51">
        <f>SUM(E21,G21)/2</f>
        <v>7872</v>
      </c>
      <c r="J21" s="50">
        <f t="shared" si="3"/>
        <v>23616</v>
      </c>
      <c r="K21" s="52" t="s">
        <v>16</v>
      </c>
      <c r="L21" s="64" t="s">
        <v>26</v>
      </c>
      <c r="M21" s="70" t="s">
        <v>73</v>
      </c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3" customFormat="1" ht="92.25" customHeight="1">
      <c r="A22" s="45" t="s">
        <v>74</v>
      </c>
      <c r="B22" s="71" t="s">
        <v>75</v>
      </c>
      <c r="C22" s="47" t="s">
        <v>25</v>
      </c>
      <c r="D22" s="72">
        <v>1</v>
      </c>
      <c r="E22" s="73">
        <v>7824</v>
      </c>
      <c r="F22" s="50">
        <f t="shared" si="0"/>
        <v>7824</v>
      </c>
      <c r="G22" s="74">
        <v>7980</v>
      </c>
      <c r="H22" s="50">
        <f>D22*G22</f>
        <v>7980</v>
      </c>
      <c r="I22" s="75">
        <f>SUM(E22,G22)/2</f>
        <v>7902</v>
      </c>
      <c r="J22" s="50">
        <f t="shared" si="3"/>
        <v>7902</v>
      </c>
      <c r="K22" s="52" t="s">
        <v>16</v>
      </c>
      <c r="L22" s="64" t="s">
        <v>26</v>
      </c>
      <c r="M22" s="70" t="s">
        <v>76</v>
      </c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3" customFormat="1" ht="92.25" customHeight="1">
      <c r="A23" s="45" t="s">
        <v>77</v>
      </c>
      <c r="B23" s="71" t="s">
        <v>78</v>
      </c>
      <c r="C23" s="47" t="s">
        <v>25</v>
      </c>
      <c r="D23" s="72">
        <v>1</v>
      </c>
      <c r="E23" s="73">
        <v>7824</v>
      </c>
      <c r="F23" s="50">
        <f t="shared" si="0"/>
        <v>7824</v>
      </c>
      <c r="G23" s="74">
        <v>7980</v>
      </c>
      <c r="H23" s="50">
        <f>D23*G23</f>
        <v>7980</v>
      </c>
      <c r="I23" s="75">
        <f>I22</f>
        <v>7902</v>
      </c>
      <c r="J23" s="50">
        <f t="shared" si="3"/>
        <v>7902</v>
      </c>
      <c r="K23" s="52" t="s">
        <v>16</v>
      </c>
      <c r="L23" s="64" t="s">
        <v>26</v>
      </c>
      <c r="M23" s="70" t="s">
        <v>79</v>
      </c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3" customFormat="1" ht="92.25" customHeight="1">
      <c r="A24" s="45" t="s">
        <v>80</v>
      </c>
      <c r="B24" s="71" t="s">
        <v>81</v>
      </c>
      <c r="C24" s="47" t="s">
        <v>25</v>
      </c>
      <c r="D24" s="72">
        <v>7</v>
      </c>
      <c r="E24" s="73">
        <v>2162</v>
      </c>
      <c r="F24" s="50">
        <f t="shared" si="0"/>
        <v>15134</v>
      </c>
      <c r="G24" s="74">
        <v>2178</v>
      </c>
      <c r="H24" s="76">
        <f>D24*G24</f>
        <v>15246</v>
      </c>
      <c r="I24" s="75">
        <f>I23</f>
        <v>7902</v>
      </c>
      <c r="J24" s="50">
        <f t="shared" si="3"/>
        <v>55314</v>
      </c>
      <c r="K24" s="52" t="s">
        <v>16</v>
      </c>
      <c r="L24" s="64" t="s">
        <v>26</v>
      </c>
      <c r="M24" s="70" t="s">
        <v>82</v>
      </c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3" customFormat="1" ht="92.25" customHeight="1">
      <c r="A25" s="45" t="s">
        <v>83</v>
      </c>
      <c r="B25" s="54" t="s">
        <v>84</v>
      </c>
      <c r="C25" s="77" t="s">
        <v>25</v>
      </c>
      <c r="D25" s="72">
        <v>4</v>
      </c>
      <c r="E25" s="78">
        <v>2110</v>
      </c>
      <c r="F25" s="50">
        <f t="shared" si="0"/>
        <v>8440</v>
      </c>
      <c r="G25" s="74">
        <v>2229</v>
      </c>
      <c r="H25" s="76">
        <f t="shared" si="1"/>
        <v>8916</v>
      </c>
      <c r="I25" s="75">
        <f aca="true" t="shared" si="4" ref="I25:I33">SUM(E25,G25)/2</f>
        <v>2169.5</v>
      </c>
      <c r="J25" s="50">
        <f>D25*I25</f>
        <v>8678</v>
      </c>
      <c r="K25" s="52" t="s">
        <v>16</v>
      </c>
      <c r="L25" s="79" t="s">
        <v>85</v>
      </c>
      <c r="M25" s="56" t="s">
        <v>86</v>
      </c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3" customFormat="1" ht="92.25" customHeight="1">
      <c r="A26" s="45" t="s">
        <v>87</v>
      </c>
      <c r="B26" s="80" t="s">
        <v>88</v>
      </c>
      <c r="C26" s="81" t="s">
        <v>25</v>
      </c>
      <c r="D26" s="72">
        <v>6</v>
      </c>
      <c r="E26" s="73">
        <v>2256</v>
      </c>
      <c r="F26" s="50">
        <f t="shared" si="0"/>
        <v>13536</v>
      </c>
      <c r="G26" s="74">
        <v>2800</v>
      </c>
      <c r="H26" s="76">
        <f t="shared" si="1"/>
        <v>16800</v>
      </c>
      <c r="I26" s="75">
        <f t="shared" si="4"/>
        <v>2528</v>
      </c>
      <c r="J26" s="50">
        <f>D26*I26</f>
        <v>15168</v>
      </c>
      <c r="K26" s="52" t="s">
        <v>16</v>
      </c>
      <c r="L26" s="79" t="s">
        <v>85</v>
      </c>
      <c r="M26" s="56" t="s">
        <v>89</v>
      </c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3" customFormat="1" ht="92.25" customHeight="1">
      <c r="A27" s="45" t="s">
        <v>90</v>
      </c>
      <c r="B27" s="54" t="s">
        <v>91</v>
      </c>
      <c r="C27" s="77" t="s">
        <v>92</v>
      </c>
      <c r="D27" s="82">
        <v>15</v>
      </c>
      <c r="E27" s="73">
        <v>616.32</v>
      </c>
      <c r="F27" s="83">
        <f>D27*E27</f>
        <v>9244.800000000001</v>
      </c>
      <c r="G27" s="84">
        <v>631.72</v>
      </c>
      <c r="H27" s="85">
        <f t="shared" si="1"/>
        <v>9475.800000000001</v>
      </c>
      <c r="I27" s="86">
        <f t="shared" si="4"/>
        <v>624.02</v>
      </c>
      <c r="J27" s="83">
        <f aca="true" t="shared" si="5" ref="J27:J32">D27*I27</f>
        <v>9360.3</v>
      </c>
      <c r="K27" s="87" t="s">
        <v>16</v>
      </c>
      <c r="L27" s="53" t="s">
        <v>93</v>
      </c>
      <c r="M27" s="56" t="s">
        <v>94</v>
      </c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3" customFormat="1" ht="92.25" customHeight="1">
      <c r="A28" s="45" t="s">
        <v>95</v>
      </c>
      <c r="B28" s="80" t="s">
        <v>96</v>
      </c>
      <c r="C28" s="81" t="s">
        <v>92</v>
      </c>
      <c r="D28" s="82">
        <v>32</v>
      </c>
      <c r="E28" s="73">
        <v>444.8</v>
      </c>
      <c r="F28" s="85">
        <f t="shared" si="0"/>
        <v>14233.6</v>
      </c>
      <c r="G28" s="84">
        <v>458.23</v>
      </c>
      <c r="H28" s="85">
        <f t="shared" si="1"/>
        <v>14663.36</v>
      </c>
      <c r="I28" s="86">
        <f t="shared" si="4"/>
        <v>451.515</v>
      </c>
      <c r="J28" s="83">
        <f t="shared" si="5"/>
        <v>14448.48</v>
      </c>
      <c r="K28" s="87" t="s">
        <v>16</v>
      </c>
      <c r="L28" s="53" t="s">
        <v>93</v>
      </c>
      <c r="M28" s="56" t="s">
        <v>97</v>
      </c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3" customFormat="1" ht="92.25" customHeight="1">
      <c r="A29" s="45" t="s">
        <v>98</v>
      </c>
      <c r="B29" s="80" t="s">
        <v>99</v>
      </c>
      <c r="C29" s="81" t="s">
        <v>25</v>
      </c>
      <c r="D29" s="82">
        <v>3</v>
      </c>
      <c r="E29" s="73">
        <v>536</v>
      </c>
      <c r="F29" s="85">
        <f t="shared" si="0"/>
        <v>1608</v>
      </c>
      <c r="G29" s="84">
        <v>545</v>
      </c>
      <c r="H29" s="85">
        <f t="shared" si="1"/>
        <v>1635</v>
      </c>
      <c r="I29" s="86">
        <f t="shared" si="4"/>
        <v>540.5</v>
      </c>
      <c r="J29" s="83">
        <f t="shared" si="5"/>
        <v>1621.5</v>
      </c>
      <c r="K29" s="87" t="s">
        <v>16</v>
      </c>
      <c r="L29" s="88" t="s">
        <v>100</v>
      </c>
      <c r="M29" s="89" t="s">
        <v>101</v>
      </c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3" customFormat="1" ht="92.25" customHeight="1">
      <c r="A30" s="45" t="s">
        <v>102</v>
      </c>
      <c r="B30" s="80" t="s">
        <v>103</v>
      </c>
      <c r="C30" s="81" t="s">
        <v>104</v>
      </c>
      <c r="D30" s="82">
        <v>350</v>
      </c>
      <c r="E30" s="73">
        <v>56.49</v>
      </c>
      <c r="F30" s="85">
        <f t="shared" si="0"/>
        <v>19771.5</v>
      </c>
      <c r="G30" s="84">
        <v>59.6</v>
      </c>
      <c r="H30" s="85">
        <f t="shared" si="1"/>
        <v>20860</v>
      </c>
      <c r="I30" s="86">
        <f t="shared" si="4"/>
        <v>58.045</v>
      </c>
      <c r="J30" s="83">
        <f t="shared" si="5"/>
        <v>20315.75</v>
      </c>
      <c r="K30" s="87" t="s">
        <v>16</v>
      </c>
      <c r="L30" s="69" t="s">
        <v>105</v>
      </c>
      <c r="M30" s="56" t="s">
        <v>106</v>
      </c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3" customFormat="1" ht="92.25" customHeight="1">
      <c r="A31" s="45" t="s">
        <v>107</v>
      </c>
      <c r="B31" s="80" t="s">
        <v>108</v>
      </c>
      <c r="C31" s="81" t="s">
        <v>104</v>
      </c>
      <c r="D31" s="82">
        <v>170</v>
      </c>
      <c r="E31" s="73">
        <v>128.4</v>
      </c>
      <c r="F31" s="85">
        <f t="shared" si="0"/>
        <v>21828</v>
      </c>
      <c r="G31" s="84">
        <v>136.2</v>
      </c>
      <c r="H31" s="85">
        <f t="shared" si="1"/>
        <v>23153.999999999996</v>
      </c>
      <c r="I31" s="86">
        <f t="shared" si="4"/>
        <v>132.3</v>
      </c>
      <c r="J31" s="83">
        <f t="shared" si="5"/>
        <v>22491.000000000004</v>
      </c>
      <c r="K31" s="87" t="s">
        <v>16</v>
      </c>
      <c r="L31" s="69" t="s">
        <v>105</v>
      </c>
      <c r="M31" s="56" t="s">
        <v>109</v>
      </c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3" customFormat="1" ht="75">
      <c r="A32" s="45" t="s">
        <v>110</v>
      </c>
      <c r="B32" s="80" t="s">
        <v>111</v>
      </c>
      <c r="C32" s="81" t="s">
        <v>104</v>
      </c>
      <c r="D32" s="82">
        <v>40</v>
      </c>
      <c r="E32" s="73">
        <v>82.18</v>
      </c>
      <c r="F32" s="85">
        <f t="shared" si="0"/>
        <v>3287.2000000000003</v>
      </c>
      <c r="G32" s="84">
        <v>83.65</v>
      </c>
      <c r="H32" s="85">
        <f t="shared" si="1"/>
        <v>3346</v>
      </c>
      <c r="I32" s="86">
        <f t="shared" si="4"/>
        <v>82.915</v>
      </c>
      <c r="J32" s="83">
        <f t="shared" si="5"/>
        <v>3316.6000000000004</v>
      </c>
      <c r="K32" s="90" t="s">
        <v>16</v>
      </c>
      <c r="L32" s="69" t="s">
        <v>105</v>
      </c>
      <c r="M32" s="61" t="s">
        <v>112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3" customFormat="1" ht="75">
      <c r="A33" s="45" t="s">
        <v>113</v>
      </c>
      <c r="B33" s="80" t="s">
        <v>114</v>
      </c>
      <c r="C33" s="81" t="s">
        <v>25</v>
      </c>
      <c r="D33" s="82">
        <v>2</v>
      </c>
      <c r="E33" s="73">
        <v>483</v>
      </c>
      <c r="F33" s="85">
        <f>D33*E33</f>
        <v>966</v>
      </c>
      <c r="G33" s="84">
        <v>513</v>
      </c>
      <c r="H33" s="85">
        <f>D33*G33</f>
        <v>1026</v>
      </c>
      <c r="I33" s="86">
        <f t="shared" si="4"/>
        <v>498</v>
      </c>
      <c r="J33" s="83">
        <f>D33*I33</f>
        <v>996</v>
      </c>
      <c r="K33" s="87" t="s">
        <v>16</v>
      </c>
      <c r="L33" s="69" t="s">
        <v>115</v>
      </c>
      <c r="M33" s="91" t="s">
        <v>116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3" customFormat="1" ht="75">
      <c r="A34" s="45" t="s">
        <v>117</v>
      </c>
      <c r="B34" s="92" t="s">
        <v>118</v>
      </c>
      <c r="C34" s="81" t="s">
        <v>25</v>
      </c>
      <c r="D34" s="82">
        <v>2</v>
      </c>
      <c r="E34" s="73">
        <v>523</v>
      </c>
      <c r="F34" s="85">
        <f>D34*E34</f>
        <v>1046</v>
      </c>
      <c r="G34" s="84">
        <v>536</v>
      </c>
      <c r="H34" s="85">
        <f>D34*G34</f>
        <v>1072</v>
      </c>
      <c r="I34" s="86">
        <v>529.5</v>
      </c>
      <c r="J34" s="83">
        <v>1059</v>
      </c>
      <c r="K34" s="87" t="s">
        <v>16</v>
      </c>
      <c r="L34" s="69" t="s">
        <v>100</v>
      </c>
      <c r="M34" s="91" t="s">
        <v>119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3" customFormat="1" ht="75">
      <c r="A35" s="45" t="s">
        <v>120</v>
      </c>
      <c r="B35" s="54" t="s">
        <v>121</v>
      </c>
      <c r="C35" s="77" t="s">
        <v>92</v>
      </c>
      <c r="D35" s="82">
        <v>23</v>
      </c>
      <c r="E35" s="73">
        <v>118.08</v>
      </c>
      <c r="F35" s="85">
        <f>D35*E35</f>
        <v>2715.84</v>
      </c>
      <c r="G35" s="84">
        <v>122</v>
      </c>
      <c r="H35" s="83">
        <f>D35*G35</f>
        <v>2806</v>
      </c>
      <c r="I35" s="86">
        <f>SUM(E35,G35)/2</f>
        <v>120.03999999999999</v>
      </c>
      <c r="J35" s="83">
        <f>D35*I35</f>
        <v>2760.9199999999996</v>
      </c>
      <c r="K35" s="87" t="s">
        <v>16</v>
      </c>
      <c r="L35" s="79" t="s">
        <v>85</v>
      </c>
      <c r="M35" s="56" t="s">
        <v>122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13" ht="15">
      <c r="A36" s="93"/>
      <c r="B36" s="94" t="s">
        <v>12</v>
      </c>
      <c r="C36" s="47"/>
      <c r="D36" s="95"/>
      <c r="E36" s="49"/>
      <c r="F36" s="96">
        <f>SUM(F6:F35)</f>
        <v>483111.74</v>
      </c>
      <c r="G36" s="97"/>
      <c r="H36" s="96">
        <f>SUM(H6:H35)</f>
        <v>497050.16</v>
      </c>
      <c r="I36" s="96"/>
      <c r="J36" s="96">
        <f>SUM(J6:J35)</f>
        <v>530204.9500000001</v>
      </c>
      <c r="K36" s="87"/>
      <c r="L36" s="69"/>
      <c r="M36" s="91"/>
    </row>
    <row r="37" spans="8:12" ht="12.75">
      <c r="H37" s="7"/>
      <c r="I37" s="7"/>
      <c r="J37" s="7"/>
      <c r="K37" s="7"/>
      <c r="L37" s="7"/>
    </row>
    <row r="38" spans="8:12" ht="12.75">
      <c r="H38" s="7"/>
      <c r="I38" s="7"/>
      <c r="J38" s="7"/>
      <c r="K38" s="7"/>
      <c r="L38" s="7"/>
    </row>
    <row r="39" spans="1:13" ht="141.75">
      <c r="A39" s="30" t="s">
        <v>0</v>
      </c>
      <c r="B39" s="31" t="s">
        <v>1</v>
      </c>
      <c r="C39" s="32" t="s">
        <v>2</v>
      </c>
      <c r="D39" s="31" t="s">
        <v>5</v>
      </c>
      <c r="E39" s="29" t="s">
        <v>14</v>
      </c>
      <c r="F39" s="29" t="s">
        <v>3</v>
      </c>
      <c r="G39" s="31" t="s">
        <v>6</v>
      </c>
      <c r="H39" s="29" t="s">
        <v>3</v>
      </c>
      <c r="I39" s="29" t="s">
        <v>7</v>
      </c>
      <c r="J39" s="29" t="s">
        <v>3</v>
      </c>
      <c r="K39" s="33" t="s">
        <v>15</v>
      </c>
      <c r="L39" s="23" t="s">
        <v>8</v>
      </c>
      <c r="M39" s="33" t="s">
        <v>11</v>
      </c>
    </row>
    <row r="40" spans="1:13" ht="27" customHeight="1">
      <c r="A40" s="100" t="s">
        <v>20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2"/>
      <c r="M40" s="27"/>
    </row>
    <row r="41" spans="1:13" ht="78.75">
      <c r="A41" s="9" t="s">
        <v>4</v>
      </c>
      <c r="B41" s="25" t="s">
        <v>10</v>
      </c>
      <c r="C41" s="25" t="s">
        <v>17</v>
      </c>
      <c r="D41" s="9" t="s">
        <v>18</v>
      </c>
      <c r="E41" s="29">
        <v>59465.25</v>
      </c>
      <c r="F41" s="10">
        <f>D41*E41</f>
        <v>118930.5</v>
      </c>
      <c r="G41" s="13">
        <v>64200</v>
      </c>
      <c r="H41" s="12">
        <f>D41*G41</f>
        <v>128400</v>
      </c>
      <c r="I41" s="29">
        <f>(E41+G41)/D41</f>
        <v>61832.625</v>
      </c>
      <c r="J41" s="12">
        <f>D41*I41</f>
        <v>123665.25</v>
      </c>
      <c r="K41" s="12" t="s">
        <v>16</v>
      </c>
      <c r="L41" s="16" t="s">
        <v>9</v>
      </c>
      <c r="M41" s="14" t="s">
        <v>13</v>
      </c>
    </row>
    <row r="42" spans="1:13" ht="15.75">
      <c r="A42" s="24"/>
      <c r="B42" s="28" t="s">
        <v>12</v>
      </c>
      <c r="C42" s="11"/>
      <c r="D42" s="11"/>
      <c r="E42" s="12"/>
      <c r="F42" s="13">
        <f>SUM(F41:F41)</f>
        <v>118930.5</v>
      </c>
      <c r="G42" s="14"/>
      <c r="H42" s="29">
        <f>SUM(H41:H41)</f>
        <v>128400</v>
      </c>
      <c r="I42" s="14"/>
      <c r="J42" s="29">
        <f>SUM(J41:J41)</f>
        <v>123665.25</v>
      </c>
      <c r="K42" s="23"/>
      <c r="L42" s="15"/>
      <c r="M42" s="2"/>
    </row>
    <row r="43" spans="8:12" ht="12.75">
      <c r="H43" s="7"/>
      <c r="I43" s="7"/>
      <c r="J43" s="7"/>
      <c r="K43" s="7"/>
      <c r="L43" s="7"/>
    </row>
    <row r="44" spans="8:12" ht="12.75">
      <c r="H44" s="7"/>
      <c r="I44" s="7"/>
      <c r="J44" s="7"/>
      <c r="K44" s="7"/>
      <c r="L44" s="7"/>
    </row>
    <row r="45" spans="8:12" ht="12.75">
      <c r="H45" s="7"/>
      <c r="I45" s="7"/>
      <c r="J45" s="7"/>
      <c r="K45" s="7"/>
      <c r="L45" s="7"/>
    </row>
    <row r="46" spans="8:12" ht="12.75">
      <c r="H46" s="7"/>
      <c r="I46" s="7"/>
      <c r="J46" s="7"/>
      <c r="K46" s="7"/>
      <c r="L46" s="7"/>
    </row>
    <row r="47" spans="8:12" ht="12.75">
      <c r="H47" s="7"/>
      <c r="I47" s="7"/>
      <c r="J47" s="7"/>
      <c r="K47" s="7"/>
      <c r="L47" s="7"/>
    </row>
    <row r="48" spans="8:12" ht="12.75">
      <c r="H48" s="7"/>
      <c r="I48" s="7"/>
      <c r="J48" s="7"/>
      <c r="K48" s="7"/>
      <c r="L48" s="7"/>
    </row>
    <row r="49" spans="8:12" ht="12.75">
      <c r="H49" s="7"/>
      <c r="I49" s="7"/>
      <c r="J49" s="7"/>
      <c r="K49" s="7"/>
      <c r="L49" s="7"/>
    </row>
    <row r="50" spans="8:12" ht="12.75">
      <c r="H50" s="7"/>
      <c r="I50" s="7"/>
      <c r="J50" s="7"/>
      <c r="K50" s="7"/>
      <c r="L50" s="7"/>
    </row>
    <row r="51" spans="8:12" ht="12.75">
      <c r="H51" s="7"/>
      <c r="I51" s="7"/>
      <c r="J51" s="7"/>
      <c r="K51" s="7"/>
      <c r="L51" s="7"/>
    </row>
    <row r="52" spans="8:12" ht="12.75">
      <c r="H52" s="7"/>
      <c r="I52" s="7"/>
      <c r="J52" s="7"/>
      <c r="K52" s="7"/>
      <c r="L52" s="7"/>
    </row>
    <row r="53" spans="8:12" ht="12.75">
      <c r="H53" s="7"/>
      <c r="I53" s="7"/>
      <c r="J53" s="7"/>
      <c r="K53" s="7"/>
      <c r="L53" s="7"/>
    </row>
    <row r="54" spans="8:12" ht="12.75">
      <c r="H54" s="7"/>
      <c r="I54" s="7"/>
      <c r="J54" s="7"/>
      <c r="K54" s="7"/>
      <c r="L54" s="7"/>
    </row>
    <row r="55" spans="8:12" ht="12.75">
      <c r="H55" s="7"/>
      <c r="I55" s="7"/>
      <c r="J55" s="7"/>
      <c r="K55" s="7"/>
      <c r="L55" s="7"/>
    </row>
    <row r="56" spans="8:12" ht="12.75">
      <c r="H56" s="7"/>
      <c r="I56" s="7"/>
      <c r="J56" s="7"/>
      <c r="K56" s="7"/>
      <c r="L56" s="7"/>
    </row>
    <row r="57" spans="8:12" ht="12.75">
      <c r="H57" s="7"/>
      <c r="I57" s="7"/>
      <c r="J57" s="7"/>
      <c r="K57" s="7"/>
      <c r="L57" s="7"/>
    </row>
    <row r="58" spans="8:12" ht="12.75">
      <c r="H58" s="7"/>
      <c r="I58" s="7"/>
      <c r="J58" s="7"/>
      <c r="K58" s="7"/>
      <c r="L58" s="7"/>
    </row>
    <row r="59" spans="8:12" ht="12.75">
      <c r="H59" s="7"/>
      <c r="I59" s="7"/>
      <c r="J59" s="7"/>
      <c r="K59" s="7"/>
      <c r="L59" s="7"/>
    </row>
    <row r="60" spans="8:12" ht="12.75">
      <c r="H60" s="7"/>
      <c r="I60" s="7"/>
      <c r="J60" s="7"/>
      <c r="K60" s="7"/>
      <c r="L60" s="7"/>
    </row>
    <row r="61" spans="8:12" ht="12.75">
      <c r="H61" s="7"/>
      <c r="I61" s="7"/>
      <c r="J61" s="7"/>
      <c r="K61" s="7"/>
      <c r="L61" s="7"/>
    </row>
    <row r="62" spans="8:12" ht="12.75">
      <c r="H62" s="7"/>
      <c r="I62" s="7"/>
      <c r="J62" s="7"/>
      <c r="K62" s="7"/>
      <c r="L62" s="7"/>
    </row>
    <row r="63" spans="8:12" ht="12.75">
      <c r="H63" s="7"/>
      <c r="I63" s="7"/>
      <c r="J63" s="7"/>
      <c r="K63" s="7"/>
      <c r="L63" s="7"/>
    </row>
    <row r="64" spans="8:12" ht="12.75">
      <c r="H64" s="7"/>
      <c r="I64" s="7"/>
      <c r="J64" s="7"/>
      <c r="K64" s="7"/>
      <c r="L64" s="7"/>
    </row>
    <row r="65" spans="8:12" ht="12.75">
      <c r="H65" s="7"/>
      <c r="I65" s="7"/>
      <c r="J65" s="7"/>
      <c r="K65" s="7"/>
      <c r="L65" s="7"/>
    </row>
  </sheetData>
  <sheetProtection/>
  <mergeCells count="4">
    <mergeCell ref="A5:M5"/>
    <mergeCell ref="B1:G1"/>
    <mergeCell ref="A40:L40"/>
    <mergeCell ref="A2:M2"/>
  </mergeCells>
  <printOptions horizontalCentered="1"/>
  <pageMargins left="0.15748031496062992" right="0.2362204724409449" top="0.15748031496062992" bottom="0.15748031496062992" header="0.15748031496062992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Compaq</cp:lastModifiedBy>
  <cp:lastPrinted>2021-02-25T15:12:27Z</cp:lastPrinted>
  <dcterms:created xsi:type="dcterms:W3CDTF">1996-10-08T23:32:33Z</dcterms:created>
  <dcterms:modified xsi:type="dcterms:W3CDTF">2023-02-07T09:35:11Z</dcterms:modified>
  <cp:category/>
  <cp:version/>
  <cp:contentType/>
  <cp:contentStatus/>
</cp:coreProperties>
</file>