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тендер б.х 2023" sheetId="1" r:id="rId1"/>
  </sheets>
  <definedNames>
    <definedName name="_xlnm.Print_Area" localSheetId="0">'тендер б.х 2023'!$A$1:$O$82</definedName>
    <definedName name="_xlnm.Print_Area" localSheetId="0">'тендер б.х 2023'!$C$1:$O$82</definedName>
  </definedNames>
  <calcPr fullCalcOnLoad="1"/>
</workbook>
</file>

<file path=xl/sharedStrings.xml><?xml version="1.0" encoding="utf-8"?>
<sst xmlns="http://schemas.openxmlformats.org/spreadsheetml/2006/main" count="382" uniqueCount="161">
  <si>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</si>
  <si>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</si>
  <si>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</si>
  <si>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</si>
  <si>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</si>
  <si>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</si>
  <si>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</si>
  <si>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</si>
  <si>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</si>
  <si>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</si>
  <si>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</si>
  <si>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Фасовка для рідини та контейнер для відходів. Містить калібраційні та промивні розчини</t>
  </si>
  <si>
    <t>набір</t>
  </si>
  <si>
    <t>Код ДК 021:2015 – 33696500-0 Лабораторні реактиви</t>
  </si>
  <si>
    <t>декл.відпов. №UA.TR.754.D. 36691549/IV-10/DEC</t>
  </si>
  <si>
    <t>52867  Множинні електроліти IVD, калібратор</t>
  </si>
  <si>
    <t>Контрольний матеріал ISETROL для відстеження ISETROL Electrolyte аналізу натрію, калію, іонізованого кальцію, Controls літію, хлориду, загального діоксиду вуглецю, іонізованого магнію та рН</t>
  </si>
  <si>
    <t>52868 Множинні електроліти IVD, контрольний матеріал</t>
  </si>
  <si>
    <t>шт</t>
  </si>
  <si>
    <t xml:space="preserve">58236 Буферний промивання та розчин ІВД, автоматичні / напівавтоматичні системи </t>
  </si>
  <si>
    <t>декл.відпов. №UA.TR.754.D. 36691549/IV-12/DEC</t>
  </si>
  <si>
    <t>Мембранний електрод для IVD вимірювань калію</t>
  </si>
  <si>
    <t>Мембранний електрод для IVD вимірювань кальцію</t>
  </si>
  <si>
    <t>52874 Кальцій (Ca2+) IVD, набір, йонселективні електроди</t>
  </si>
  <si>
    <t>Мембранний електрод для IVD вимірювань хлориду</t>
  </si>
  <si>
    <t>52876Хлорид (Cl-) IVD, набір, йонселективні електроди</t>
  </si>
  <si>
    <t xml:space="preserve">Еталонний електрод для закриття електричного вимірювального ланцюга </t>
  </si>
  <si>
    <t xml:space="preserve">59241 Референтний електрод ІВД </t>
  </si>
  <si>
    <t>Електрод для встановлення електричного контакту між зразком та еталонним електродом</t>
  </si>
  <si>
    <t>Скляний капілярний електрод для IVD вимірювань іонів натрію</t>
  </si>
  <si>
    <t>52896 Натрій (Na+) IVD, набір, йонселективні електроди</t>
  </si>
  <si>
    <t>Тест для кількісного визначення креатинину /Creatinine Jaffé Gen.2 (700 tests)</t>
  </si>
  <si>
    <t>декл.відпов. №UA.TR.754.D. 36691549/IV-7/DEC</t>
  </si>
  <si>
    <t>53252 Креатинін IVD, реагент</t>
  </si>
  <si>
    <t>Тест для кількісного визначення аланінамінотрансферази (АЛТ) /Alanine Aminotransferase acc. to IFCC (ALTL)</t>
  </si>
  <si>
    <t>декл.відпов. №UA.TR.754.D. 36691549/IV-9/DEC</t>
  </si>
  <si>
    <t>52925 Аланінамінотрансфераза (ALT) IVD, реагент</t>
  </si>
  <si>
    <t>Тест для кількісного визначення аспартатамінотрансферази(АСТ) /Aspartate Aminotransferase acc. to IFCC (ASTL)</t>
  </si>
  <si>
    <t>52955 Загальна аспартатамінотрансфераза (AST) IVD, реагент</t>
  </si>
  <si>
    <t xml:space="preserve">Тест для визначення гамма-глутамілтрансферази /GGT gamma-Glutamyltransferase ver.2 </t>
  </si>
  <si>
    <t>декл.відпов. №UA.TR.754.D. 36691549/IV-6/DEC</t>
  </si>
  <si>
    <t>53030 Гама-глутамілтрансфераза (ГГТ) IVD, реагент</t>
  </si>
  <si>
    <t xml:space="preserve">Тест для кількісного визначення ліпази (200 тестів) /Lipase colorimetric (LIPC) 200 tests </t>
  </si>
  <si>
    <t xml:space="preserve">53111 Ліпаза IVD, реагент </t>
  </si>
  <si>
    <t>Тест для визначення глюкози, 800 тестів/</t>
  </si>
  <si>
    <t xml:space="preserve">53307 Глюкоза IVD, реагент </t>
  </si>
  <si>
    <t>Тест для визначення лужної фосфатази, 400 тестів/</t>
  </si>
  <si>
    <t xml:space="preserve"> 52929Загальна лужна фосфатаза (ALP) IVD, реагент</t>
  </si>
  <si>
    <t>Тест для кількісного визначення  кальцію (300 тестів) /Calcium Gen.2 (300 tests)</t>
  </si>
  <si>
    <t xml:space="preserve">52875 Кальцій (Ca2+) IVD, реагент </t>
  </si>
  <si>
    <t>Тест для кількісного визначення неорганічного фосфату /PHOS2/Phosphate (Inorganic) ver.2</t>
  </si>
  <si>
    <t>52891 Неорганічний фосфат (PO43-) IVD, реагент</t>
  </si>
  <si>
    <t xml:space="preserve">Тест для кількісного визначення заліза /IRON2/Iron Gen.2 </t>
  </si>
  <si>
    <t xml:space="preserve">54762 Залізо IVD, реагент </t>
  </si>
  <si>
    <t>Тест для кількісного визначення сечовини/ азоту сечовини /(UREA)</t>
  </si>
  <si>
    <t xml:space="preserve">53590 Сечовина (Urea) IVD, реагент </t>
  </si>
  <si>
    <t>Тест для визначення загального холестерину /CHOL HiCo Gen.2, cobas c, Int.</t>
  </si>
  <si>
    <t>53362 Загальний холестерин IVD, реагент</t>
  </si>
  <si>
    <t xml:space="preserve">Тест для кількісного визначення холестерину-ЛПВЩ, Gen.4 </t>
  </si>
  <si>
    <t>декл.відпов. №UA.TR.754.D. 36691549/IV-30/DEC</t>
  </si>
  <si>
    <t>53393 Холестерин ліпопротеїнів високої щільності IVD, реагент</t>
  </si>
  <si>
    <t>Тест для визначення ЛПНЩ-холестерин 3 покоління (200 тестів)</t>
  </si>
  <si>
    <t>53412 Холестерин ліпопротеїнів низької щільності (ЛПНЩ) IVD, реагент</t>
  </si>
  <si>
    <t xml:space="preserve">Тест для визначення загального вмісту білку /TP2/Total Protein Gen.2 </t>
  </si>
  <si>
    <t>53989 Загальний білок IVD, реагент</t>
  </si>
  <si>
    <t xml:space="preserve">Тест для кількісного визначення загального білку /TPUC3, Total Protein Urine/CSF Gen.3 </t>
  </si>
  <si>
    <t>Тест для кількісного визначення загального вмісту білірубіну, 250 тестів/Bilirubin Total Gen.3</t>
  </si>
  <si>
    <t xml:space="preserve">53231 Загальний білірубін IVD, реагент </t>
  </si>
  <si>
    <t>Тест для кількісного визначення прямого білірубіну /Bilirubin-Direct (BIL-D2)</t>
  </si>
  <si>
    <t>53236 Кон'югований (прямий, зв'язаний) білірубін IVD, реагент</t>
  </si>
  <si>
    <t>Тест для кількісного визначення альбуміну /Albumin Immunoturbidimetric Gen.2 (ALB-T)</t>
  </si>
  <si>
    <t>53596 Альбумін IVD, набір, нефелометричний / турбідиметричний аналіз</t>
  </si>
  <si>
    <t>Тест для визначення концентрації альбуміну /ALB BCG Gen.2, cobas c, Int.</t>
  </si>
  <si>
    <t xml:space="preserve">53599 Альбумін IVD, реагент </t>
  </si>
  <si>
    <t>Тест для кількісного визначення альфа-амілази /AMYL2/ alpha-Amylase EPS ver.2</t>
  </si>
  <si>
    <t xml:space="preserve">52941 Загальна амілаза IVD, реагент </t>
  </si>
  <si>
    <t>Тест для кількісного визначення альфа-амілази підшлункової залози /alpha-Amylase EPS Pancreatic (AMY-P)</t>
  </si>
  <si>
    <t>38502 Амілазний комплект</t>
  </si>
  <si>
    <t>Тест для кількісного визначення активності антитромбіна /AT /Antithrombin</t>
  </si>
  <si>
    <t>56156 Антитромбін III (ATIII) IVD, реагент</t>
  </si>
  <si>
    <t>Тест для кількісного визначення  каталітичної активності креатинкінази /Creatine Kinase (CKL)</t>
  </si>
  <si>
    <t>декл.відпов. №UA.TR.754.D. 36691549/IV-15/DEC</t>
  </si>
  <si>
    <t>38512 Комплект активності ізоферменту креатинкінази</t>
  </si>
  <si>
    <t>декл.відпов №UA.TR.754.D.   36691549/IV-70/DEC</t>
  </si>
  <si>
    <t>Тест для кількісного визначення альфа1-кислого глікопротеїна /AAGP2, Tina-quant alpha1-Acid Glycoprotein Gen.2</t>
  </si>
  <si>
    <t>36010 Альфа1-кислотний глікопротеїновий комплект</t>
  </si>
  <si>
    <t>Тест для визначення лактат дегідрогенази / LDHI2 Lactate Dehydrogenase acc. to IFCC ver.2</t>
  </si>
  <si>
    <t>53074 Загальна лактатдегідрогеназа IVD, реагент</t>
  </si>
  <si>
    <t>Тест для кількісного визначення тригліцеридів /Triglycerides (TRIGL)</t>
  </si>
  <si>
    <t xml:space="preserve">53462 Тригліцериди IVD, реагент </t>
  </si>
  <si>
    <t xml:space="preserve">Тест для кількісного визначення сечової кислоти /UA2/Uric Acid ver.2 </t>
  </si>
  <si>
    <t>53586 Сечова кислота IVD, реагент</t>
  </si>
  <si>
    <t>Тест для кількісного визначення продуктів розпаду фібринів (100 тестів) /Tina-quant D-Dimer Gen.2 (100 tests)</t>
  </si>
  <si>
    <t>47349 D-димер IVD, реагент</t>
  </si>
  <si>
    <t xml:space="preserve">Тест для кількісного визначення трансферіна /TRSF Tina-quant Transferrin ver.2 </t>
  </si>
  <si>
    <t xml:space="preserve">53994 Трансферин IVD, реагент </t>
  </si>
  <si>
    <t>Тест для кількісного визначення  ненасиченої залізозв’язуючої здатності сироватки крові та плазми /UIBC Unsaturated Iron-Binding Capacity</t>
  </si>
  <si>
    <t>53908 Загальна залізозв’язувальна здатність (TIBC) IVD, реагент</t>
  </si>
  <si>
    <t>Тест для кількісного визначення концентрації лактату /LACT2/ Lactate Gen.2</t>
  </si>
  <si>
    <t xml:space="preserve">53346 Лактат IVD, реагент </t>
  </si>
  <si>
    <t>Тест для кількісного визначення концентрації аміаку /Ammonia (NH3L)</t>
  </si>
  <si>
    <t xml:space="preserve">53208  Аміак IVD, реагент </t>
  </si>
  <si>
    <t>Калібратор для автоматичних систем Cfas Proteins</t>
  </si>
  <si>
    <t xml:space="preserve">30505 Білок плазми крові IVD, калібратор </t>
  </si>
  <si>
    <t>Розчин для очищення зразка і проб реагенту та системи для внутрішньовенних інфузій</t>
  </si>
  <si>
    <t xml:space="preserve">59058 Миючий / очищуючий розчин ІВД, для автоматизованих / полуавтоматізіванних систем </t>
  </si>
  <si>
    <t>Промивний розчин NaOHD для проб реагенту та/або реакційних камер в системах Roche/Hitachi cobas c</t>
  </si>
  <si>
    <t>Промивний розчин Cell wash Solution I/NaOH-D</t>
  </si>
  <si>
    <t>Набір для очищення CleanCell M Elecsys,cobas e</t>
  </si>
  <si>
    <t xml:space="preserve">Набір ProCell M </t>
  </si>
  <si>
    <t>Тест для кількісного визначення феритину (250 тестів) / Tina-quant Ferritin Gen.4 250 tests)</t>
  </si>
  <si>
    <t>53719  Феритин IVD, реагент</t>
  </si>
  <si>
    <t>Тест для кількісного визначення магнію, вер 2, 250 тестів / Magnesium Gen.2 250 tests)</t>
  </si>
  <si>
    <t xml:space="preserve">52883 Магній (Mg2+) IVD, реагент </t>
  </si>
  <si>
    <t>Тест для кількісного визначення імуноглобуліну А /Immunglobulin A Gen.2 (IGA)</t>
  </si>
  <si>
    <t>53759 Загальний імуноглобулін А (IgA) IVD, реагент</t>
  </si>
  <si>
    <t>Тест для кількісного визначення імуноглобуліну G /Immunglobulin G Gen.2 (IGG)</t>
  </si>
  <si>
    <t>53786 Загальний імуноглобулін G (загальний IgG) IVD, реагент</t>
  </si>
  <si>
    <t>Тест для кількісного визначення імуноглобуліну М /Immunglobulin M Gen.2 (IGM)</t>
  </si>
  <si>
    <t>53794 Загальний імуноглобулін М (загальний IgM) IVD, реагент</t>
  </si>
  <si>
    <t>Тест для кількісного визначення антитіл до стрептолізину О / ASLOТ Tina-quant Antistreptolysin O</t>
  </si>
  <si>
    <t>37756 Комплект для ідентифікації антитіл до антистрептолізин</t>
  </si>
  <si>
    <t>1. Реагенти до аналізатору електролітів "Elektrolyte Analyzer — 9180" (закрита система)</t>
  </si>
  <si>
    <t>2. Реагенти до біохімічного аналізатору "Cobas Integra 400 Plus" (закрита система):</t>
  </si>
  <si>
    <t>3. Реагенти до біохімічного аналізатору "Cobas 6000"  (закрита система):</t>
  </si>
  <si>
    <t>Тест для кількісного визначення цистатіну С (225 тестів)/Tina-quant Cystatin C Gen.2(225 tests), Cobas Integra</t>
  </si>
  <si>
    <t>Калібратор для автоматичних систем Cystatin C</t>
  </si>
  <si>
    <t>48176 Цистатін C IVD, реагент</t>
  </si>
  <si>
    <t>30499 Набір реагентів для вимірюання С-реактивного білка</t>
  </si>
  <si>
    <t>декл.відпов. №UA.TR.754.D. 36691549/IV-12/DEC ver.3</t>
  </si>
  <si>
    <t>48173 Цистатін C IVD, калібратор</t>
  </si>
  <si>
    <t>Тест для кількісного визначення С-реактивного білку /C-Reactive Protein (CRP), 4 ген., cobas c 311/501/502, Integra</t>
  </si>
  <si>
    <t>Тест для кількісного визначення альфа1-антитрипсина /AAT2 Tina-quant alpha1-Antitrypsin ver.2</t>
  </si>
  <si>
    <t>53605 Альфа-1-антитрипсин (інгібітор протеази) IVD, реагент</t>
  </si>
  <si>
    <t>Тест для кількісного імунологічного визначення церулоплазміну /Ceruloplasmin (CERU)</t>
  </si>
  <si>
    <t xml:space="preserve">53634 Церулоплазмін IVD, реагент </t>
  </si>
  <si>
    <t>Калібратор для автоматичних систем Cfas Lipids</t>
  </si>
  <si>
    <t>Набір контролів D-Dimer Gen.2 I/II</t>
  </si>
  <si>
    <t>Набір для проведення контролю якості/Precinorm PUC</t>
  </si>
  <si>
    <t>Калібратор для автоматичних систем /C.f.a.s. PUC</t>
  </si>
  <si>
    <t>Контроль Ammonia/Ethanol/CO2 /NH3/ETH/CO2 Control Normal</t>
  </si>
  <si>
    <t>Калібратор Ammonia/Ethanol/CO2 /NH3/ETH/CO2 Calibrator</t>
  </si>
  <si>
    <t>Набір контролів Cystatin C Control Set gen 2</t>
  </si>
  <si>
    <t>48174 Цистатін C IVD, котроль</t>
  </si>
  <si>
    <t xml:space="preserve">53356 Множинні ліпідні аналіти IVD, калібратор </t>
  </si>
  <si>
    <t xml:space="preserve">47347  D-димер IVD, контрольний матеріал </t>
  </si>
  <si>
    <t xml:space="preserve">47869 Множинні аналіти клінічної хімії IVD, контрольний матеріал </t>
  </si>
  <si>
    <t xml:space="preserve">47868 Множинні аналіти клінічної хімії IVD, калібратор </t>
  </si>
  <si>
    <t>53207/ 55611/ 60772 Аміак IVD, контрольний матеріал/ Етиловий спирт IVD, контрольний матеріал/ Діоксид вуглецю (CO2) ІВД, контрольний матеріал</t>
  </si>
  <si>
    <t>60771/55610/53206 Діоксид вуглецю (CO2) ІВД, калібратор/ Етиловий спирт IVD, калібратор/ Аміак IVD, калібратор</t>
  </si>
  <si>
    <t>Набір калібраторів D-Dime</t>
  </si>
  <si>
    <t>PreClean M</t>
  </si>
  <si>
    <t>52892  Калій (K+) IVD, набір, йонселективні електроди</t>
  </si>
  <si>
    <t xml:space="preserve">47348  D-димер IVD, калібратор </t>
  </si>
  <si>
    <t>Набір контрольних сироваток 1/PreciControl ClinChem Multi 1 (20*5мл)</t>
  </si>
  <si>
    <t>Калібратор Precimat Chromogen</t>
  </si>
  <si>
    <t>Касета Multi раск для реагентів</t>
  </si>
  <si>
    <t>Очищуючий розчин Ise Cleaning solution</t>
  </si>
  <si>
    <t>Детергент ECO-D</t>
  </si>
  <si>
    <t xml:space="preserve">46797 Множинні аналіти клінічної хімії IVD, калібратор </t>
  </si>
  <si>
    <t xml:space="preserve">                          Обгрунтування
про необхідні технічні, якісні та кількісні характеристики предмету закупівлі  реагенти для Українського Референс-центру з клінічної лабораторної діагностики та метрології в 2023 році (Відділ біохімічних дослідженнь)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</si>
</sst>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422]General"/>
    <numFmt numFmtId="171" formatCode="[$-422]0.00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9" fontId="0" fillId="0" borderId="0" applyFill="0" applyBorder="0" applyAlignment="0" applyProtection="0"/>
    <xf numFmtId="0" fontId="33" fillId="2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1" fontId="0" fillId="0" borderId="10" xfId="33" applyNumberFormat="1" applyFont="1" applyBorder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2" fontId="4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left" vertical="center" wrapText="1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5" fillId="0" borderId="11" xfId="33" applyNumberFormat="1" applyFont="1" applyBorder="1" applyAlignment="1">
      <alignment horizontal="center" vertical="center" wrapText="1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0" fontId="8" fillId="0" borderId="0" xfId="33" applyFont="1" applyAlignment="1">
      <alignment/>
      <protection/>
    </xf>
    <xf numFmtId="0" fontId="8" fillId="33" borderId="11" xfId="33" applyFont="1" applyFill="1" applyBorder="1" applyAlignment="1">
      <alignment horizontal="center" vertical="center"/>
      <protection/>
    </xf>
    <xf numFmtId="49" fontId="7" fillId="0" borderId="11" xfId="33" applyNumberFormat="1" applyFont="1" applyBorder="1" applyAlignment="1">
      <alignment horizontal="center" vertical="center"/>
      <protection/>
    </xf>
    <xf numFmtId="1" fontId="6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left" vertical="center" wrapText="1"/>
      <protection/>
    </xf>
    <xf numFmtId="2" fontId="7" fillId="33" borderId="11" xfId="33" applyNumberFormat="1" applyFont="1" applyFill="1" applyBorder="1" applyAlignment="1">
      <alignment horizontal="left" vertical="center" wrapText="1"/>
      <protection/>
    </xf>
    <xf numFmtId="0" fontId="9" fillId="0" borderId="0" xfId="33" applyFont="1">
      <alignment/>
      <protection/>
    </xf>
    <xf numFmtId="0" fontId="10" fillId="0" borderId="0" xfId="33" applyFont="1" applyAlignment="1">
      <alignment/>
      <protection/>
    </xf>
    <xf numFmtId="0" fontId="10" fillId="33" borderId="11" xfId="33" applyFont="1" applyFill="1" applyBorder="1" applyAlignment="1">
      <alignment horizontal="center" vertical="center"/>
      <protection/>
    </xf>
    <xf numFmtId="49" fontId="11" fillId="0" borderId="11" xfId="33" applyNumberFormat="1" applyFont="1" applyBorder="1" applyAlignment="1">
      <alignment horizontal="left" vertical="center" wrapText="1"/>
      <protection/>
    </xf>
    <xf numFmtId="49" fontId="4" fillId="0" borderId="11" xfId="33" applyNumberFormat="1" applyFont="1" applyBorder="1" applyAlignment="1">
      <alignment horizontal="center" vertical="center"/>
      <protection/>
    </xf>
    <xf numFmtId="1" fontId="0" fillId="0" borderId="10" xfId="33" applyNumberFormat="1" applyFont="1" applyBorder="1" applyAlignment="1">
      <alignment horizontal="center" vertical="center"/>
      <protection/>
    </xf>
    <xf numFmtId="2" fontId="0" fillId="0" borderId="10" xfId="33" applyNumberFormat="1" applyFont="1" applyBorder="1" applyAlignment="1">
      <alignment horizontal="center" vertical="center"/>
      <protection/>
    </xf>
    <xf numFmtId="2" fontId="4" fillId="0" borderId="11" xfId="33" applyNumberFormat="1" applyFont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left" vertical="center" wrapText="1"/>
      <protection/>
    </xf>
    <xf numFmtId="2" fontId="4" fillId="0" borderId="10" xfId="33" applyNumberFormat="1" applyFont="1" applyBorder="1" applyAlignment="1">
      <alignment horizontal="center" vertical="center" wrapText="1"/>
      <protection/>
    </xf>
    <xf numFmtId="49" fontId="5" fillId="0" borderId="12" xfId="33" applyNumberFormat="1" applyFont="1" applyBorder="1" applyAlignment="1">
      <alignment horizontal="left" vertical="center" wrapText="1"/>
      <protection/>
    </xf>
    <xf numFmtId="0" fontId="0" fillId="0" borderId="0" xfId="33" applyFont="1" applyAlignment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Border="1">
      <alignment/>
      <protection/>
    </xf>
    <xf numFmtId="1" fontId="0" fillId="0" borderId="13" xfId="33" applyNumberFormat="1" applyFont="1" applyBorder="1">
      <alignment/>
      <protection/>
    </xf>
    <xf numFmtId="0" fontId="1" fillId="0" borderId="0" xfId="33" applyBorder="1">
      <alignment/>
      <protection/>
    </xf>
    <xf numFmtId="1" fontId="0" fillId="0" borderId="0" xfId="33" applyNumberFormat="1" applyFont="1" applyBorder="1">
      <alignment/>
      <protection/>
    </xf>
    <xf numFmtId="0" fontId="8" fillId="33" borderId="14" xfId="33" applyFont="1" applyFill="1" applyBorder="1" applyAlignment="1">
      <alignment horizontal="center" vertical="center"/>
      <protection/>
    </xf>
    <xf numFmtId="49" fontId="5" fillId="0" borderId="0" xfId="33" applyNumberFormat="1" applyFont="1" applyBorder="1" applyAlignment="1">
      <alignment horizontal="left" vertical="center" wrapText="1"/>
      <protection/>
    </xf>
    <xf numFmtId="49" fontId="7" fillId="0" borderId="14" xfId="33" applyNumberFormat="1" applyFont="1" applyBorder="1" applyAlignment="1">
      <alignment horizontal="center" vertical="center"/>
      <protection/>
    </xf>
    <xf numFmtId="1" fontId="6" fillId="0" borderId="14" xfId="33" applyNumberFormat="1" applyFont="1" applyBorder="1" applyAlignment="1">
      <alignment horizontal="center" vertical="center"/>
      <protection/>
    </xf>
    <xf numFmtId="2" fontId="7" fillId="0" borderId="14" xfId="33" applyNumberFormat="1" applyFont="1" applyBorder="1" applyAlignment="1">
      <alignment horizontal="center" vertical="center" wrapText="1"/>
      <protection/>
    </xf>
    <xf numFmtId="2" fontId="7" fillId="0" borderId="14" xfId="33" applyNumberFormat="1" applyFont="1" applyBorder="1" applyAlignment="1">
      <alignment horizontal="center" vertical="center"/>
      <protection/>
    </xf>
    <xf numFmtId="2" fontId="7" fillId="33" borderId="14" xfId="33" applyNumberFormat="1" applyFont="1" applyFill="1" applyBorder="1" applyAlignment="1">
      <alignment horizontal="center" vertical="center"/>
      <protection/>
    </xf>
    <xf numFmtId="2" fontId="7" fillId="33" borderId="14" xfId="33" applyNumberFormat="1" applyFont="1" applyFill="1" applyBorder="1" applyAlignment="1">
      <alignment horizontal="left" vertical="center" wrapText="1"/>
      <protection/>
    </xf>
    <xf numFmtId="49" fontId="5" fillId="0" borderId="14" xfId="33" applyNumberFormat="1" applyFont="1" applyBorder="1" applyAlignment="1">
      <alignment horizontal="center" vertical="top" wrapText="1"/>
      <protection/>
    </xf>
    <xf numFmtId="0" fontId="4" fillId="0" borderId="15" xfId="0" applyFont="1" applyBorder="1" applyAlignment="1">
      <alignment horizontal="center" vertical="center" wrapText="1"/>
    </xf>
    <xf numFmtId="49" fontId="5" fillId="0" borderId="16" xfId="33" applyNumberFormat="1" applyFont="1" applyBorder="1" applyAlignment="1">
      <alignment horizontal="center" vertical="top" wrapText="1"/>
      <protection/>
    </xf>
    <xf numFmtId="49" fontId="11" fillId="0" borderId="16" xfId="33" applyNumberFormat="1" applyFont="1" applyBorder="1" applyAlignment="1">
      <alignment horizontal="center" vertical="top" wrapText="1"/>
      <protection/>
    </xf>
    <xf numFmtId="0" fontId="5" fillId="0" borderId="0" xfId="33" applyFont="1" applyAlignment="1">
      <alignment/>
      <protection/>
    </xf>
    <xf numFmtId="0" fontId="5" fillId="33" borderId="11" xfId="33" applyFont="1" applyFill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vertical="center"/>
      <protection/>
    </xf>
    <xf numFmtId="1" fontId="5" fillId="0" borderId="10" xfId="33" applyNumberFormat="1" applyFont="1" applyBorder="1" applyAlignment="1">
      <alignment horizontal="center" vertical="center"/>
      <protection/>
    </xf>
    <xf numFmtId="2" fontId="5" fillId="0" borderId="10" xfId="33" applyNumberFormat="1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left" vertical="center" wrapText="1"/>
      <protection/>
    </xf>
    <xf numFmtId="0" fontId="5" fillId="0" borderId="16" xfId="33" applyFont="1" applyBorder="1" applyAlignment="1">
      <alignment horizontal="left" vertical="center" wrapText="1"/>
      <protection/>
    </xf>
    <xf numFmtId="0" fontId="6" fillId="0" borderId="0" xfId="33" applyFont="1">
      <alignment/>
      <protection/>
    </xf>
    <xf numFmtId="0" fontId="5" fillId="0" borderId="18" xfId="33" applyFont="1" applyBorder="1" applyAlignment="1">
      <alignment horizontal="left" vertical="center" wrapText="1"/>
      <protection/>
    </xf>
    <xf numFmtId="0" fontId="5" fillId="0" borderId="11" xfId="0" applyNumberFormat="1" applyFont="1" applyBorder="1" applyAlignment="1">
      <alignment wrapText="1"/>
    </xf>
    <xf numFmtId="1" fontId="5" fillId="33" borderId="16" xfId="33" applyNumberFormat="1" applyFont="1" applyFill="1" applyBorder="1" applyAlignment="1">
      <alignment horizontal="left" vertical="center" wrapText="1"/>
      <protection/>
    </xf>
    <xf numFmtId="0" fontId="5" fillId="0" borderId="11" xfId="33" applyFont="1" applyFill="1" applyBorder="1" applyAlignment="1">
      <alignment horizontal="left" vertical="center" wrapText="1"/>
      <protection/>
    </xf>
    <xf numFmtId="0" fontId="5" fillId="0" borderId="11" xfId="33" applyFont="1" applyBorder="1" applyAlignment="1">
      <alignment horizontal="left" vertical="center" wrapText="1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2" fontId="7" fillId="0" borderId="10" xfId="33" applyNumberFormat="1" applyFont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left" vertical="center" wrapText="1"/>
    </xf>
    <xf numFmtId="1" fontId="13" fillId="33" borderId="16" xfId="33" applyNumberFormat="1" applyFont="1" applyFill="1" applyBorder="1" applyAlignment="1">
      <alignment horizontal="left" vertical="center" wrapText="1"/>
      <protection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4" xfId="33" applyFont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left" vertical="center" wrapText="1"/>
    </xf>
    <xf numFmtId="1" fontId="13" fillId="33" borderId="20" xfId="33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33" borderId="11" xfId="33" applyFont="1" applyFill="1" applyBorder="1" applyAlignment="1">
      <alignment horizontal="left" vertical="center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1" xfId="33" applyNumberFormat="1" applyFont="1" applyBorder="1" applyAlignment="1">
      <alignment horizontal="left" vertical="center" wrapText="1"/>
      <protection/>
    </xf>
    <xf numFmtId="0" fontId="2" fillId="33" borderId="11" xfId="33" applyFont="1" applyFill="1" applyBorder="1" applyAlignment="1">
      <alignment horizontal="left" vertical="center"/>
      <protection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="70" zoomScaleNormal="70" zoomScalePageLayoutView="0" workbookViewId="0" topLeftCell="A1">
      <selection activeCell="P1" sqref="P1:P16384"/>
    </sheetView>
  </sheetViews>
  <sheetFormatPr defaultColWidth="14.421875" defaultRowHeight="15" customHeight="1"/>
  <cols>
    <col min="1" max="2" width="2.00390625" style="1" customWidth="1"/>
    <col min="3" max="3" width="5.8515625" style="1" customWidth="1"/>
    <col min="4" max="4" width="40.7109375" style="2" customWidth="1"/>
    <col min="5" max="5" width="9.28125" style="2" customWidth="1"/>
    <col min="6" max="6" width="9.421875" style="3" customWidth="1"/>
    <col min="7" max="7" width="13.00390625" style="2" customWidth="1"/>
    <col min="8" max="8" width="12.00390625" style="2" customWidth="1"/>
    <col min="9" max="9" width="11.140625" style="2" customWidth="1"/>
    <col min="10" max="10" width="12.8515625" style="2" customWidth="1"/>
    <col min="11" max="11" width="9.7109375" style="2" customWidth="1"/>
    <col min="12" max="12" width="13.8515625" style="2" customWidth="1"/>
    <col min="13" max="14" width="30.57421875" style="2" customWidth="1"/>
    <col min="15" max="15" width="35.8515625" style="2" customWidth="1"/>
    <col min="16" max="16384" width="14.421875" style="1" customWidth="1"/>
  </cols>
  <sheetData>
    <row r="1" spans="3:15" ht="50.25" customHeight="1">
      <c r="C1" s="77" t="s">
        <v>160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72.75" customHeight="1">
      <c r="A2" s="4"/>
      <c r="B2" s="4"/>
      <c r="C2" s="5" t="s">
        <v>0</v>
      </c>
      <c r="D2" s="6" t="s">
        <v>1</v>
      </c>
      <c r="E2" s="7" t="s">
        <v>2</v>
      </c>
      <c r="F2" s="8" t="s">
        <v>3</v>
      </c>
      <c r="G2" s="9" t="s">
        <v>4</v>
      </c>
      <c r="H2" s="10" t="s">
        <v>5</v>
      </c>
      <c r="I2" s="9" t="s">
        <v>6</v>
      </c>
      <c r="J2" s="10" t="s">
        <v>5</v>
      </c>
      <c r="K2" s="10" t="s">
        <v>7</v>
      </c>
      <c r="L2" s="10" t="s">
        <v>5</v>
      </c>
      <c r="M2" s="11" t="s">
        <v>8</v>
      </c>
      <c r="N2" s="12" t="s">
        <v>9</v>
      </c>
      <c r="O2" s="51" t="s">
        <v>10</v>
      </c>
    </row>
    <row r="3" spans="1:15" ht="37.5" customHeight="1">
      <c r="A3" s="4"/>
      <c r="B3" s="4"/>
      <c r="C3" s="78" t="s">
        <v>122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61" customFormat="1" ht="43.5" customHeight="1">
      <c r="A4" s="54"/>
      <c r="B4" s="54"/>
      <c r="C4" s="55">
        <v>1</v>
      </c>
      <c r="D4" s="13" t="s">
        <v>11</v>
      </c>
      <c r="E4" s="56" t="s">
        <v>12</v>
      </c>
      <c r="F4" s="57">
        <v>52</v>
      </c>
      <c r="G4" s="58">
        <v>3954.64</v>
      </c>
      <c r="H4" s="14">
        <f aca="true" t="shared" si="0" ref="H4:H11">G4*F4</f>
        <v>205641.28</v>
      </c>
      <c r="I4" s="15">
        <v>4030.57</v>
      </c>
      <c r="J4" s="14">
        <f aca="true" t="shared" si="1" ref="J4:J11">F4*I4</f>
        <v>209589.64</v>
      </c>
      <c r="K4" s="14">
        <f aca="true" t="shared" si="2" ref="K4:K11">(G4+I4)/2</f>
        <v>3992.605</v>
      </c>
      <c r="L4" s="16">
        <f aca="true" t="shared" si="3" ref="L4:L11">F4*K4</f>
        <v>207615.46</v>
      </c>
      <c r="M4" s="59" t="s">
        <v>13</v>
      </c>
      <c r="N4" s="13" t="s">
        <v>14</v>
      </c>
      <c r="O4" s="60" t="s">
        <v>15</v>
      </c>
    </row>
    <row r="5" spans="1:15" s="61" customFormat="1" ht="85.5" customHeight="1">
      <c r="A5" s="54"/>
      <c r="B5" s="54"/>
      <c r="C5" s="55">
        <v>2</v>
      </c>
      <c r="D5" s="13" t="s">
        <v>16</v>
      </c>
      <c r="E5" s="56" t="s">
        <v>12</v>
      </c>
      <c r="F5" s="57">
        <v>6</v>
      </c>
      <c r="G5" s="58">
        <v>5648.92</v>
      </c>
      <c r="H5" s="14">
        <f t="shared" si="0"/>
        <v>33893.520000000004</v>
      </c>
      <c r="I5" s="15">
        <v>5757.38</v>
      </c>
      <c r="J5" s="14">
        <f t="shared" si="1"/>
        <v>34544.28</v>
      </c>
      <c r="K5" s="14">
        <f t="shared" si="2"/>
        <v>5703.15</v>
      </c>
      <c r="L5" s="16">
        <f t="shared" si="3"/>
        <v>34218.899999999994</v>
      </c>
      <c r="M5" s="62" t="s">
        <v>13</v>
      </c>
      <c r="N5" s="13" t="s">
        <v>14</v>
      </c>
      <c r="O5" s="60" t="s">
        <v>17</v>
      </c>
    </row>
    <row r="6" spans="1:15" s="61" customFormat="1" ht="32.25" customHeight="1">
      <c r="A6" s="54"/>
      <c r="B6" s="54"/>
      <c r="C6" s="55">
        <v>3</v>
      </c>
      <c r="D6" s="13" t="s">
        <v>21</v>
      </c>
      <c r="E6" s="56" t="s">
        <v>18</v>
      </c>
      <c r="F6" s="57">
        <v>2</v>
      </c>
      <c r="G6" s="58">
        <v>5995.85</v>
      </c>
      <c r="H6" s="14">
        <f t="shared" si="0"/>
        <v>11991.7</v>
      </c>
      <c r="I6" s="15">
        <v>6110.97</v>
      </c>
      <c r="J6" s="14">
        <f t="shared" si="1"/>
        <v>12221.94</v>
      </c>
      <c r="K6" s="14">
        <f t="shared" si="2"/>
        <v>6053.41</v>
      </c>
      <c r="L6" s="16">
        <f t="shared" si="3"/>
        <v>12106.82</v>
      </c>
      <c r="M6" s="62" t="s">
        <v>13</v>
      </c>
      <c r="N6" s="13" t="s">
        <v>20</v>
      </c>
      <c r="O6" s="60" t="s">
        <v>152</v>
      </c>
    </row>
    <row r="7" spans="1:15" s="61" customFormat="1" ht="32.25" customHeight="1">
      <c r="A7" s="54"/>
      <c r="B7" s="54"/>
      <c r="C7" s="55">
        <v>4</v>
      </c>
      <c r="D7" s="13" t="s">
        <v>22</v>
      </c>
      <c r="E7" s="56" t="s">
        <v>18</v>
      </c>
      <c r="F7" s="57">
        <v>2</v>
      </c>
      <c r="G7" s="58">
        <v>6083.59</v>
      </c>
      <c r="H7" s="14">
        <f t="shared" si="0"/>
        <v>12167.18</v>
      </c>
      <c r="I7" s="15">
        <v>6200.39</v>
      </c>
      <c r="J7" s="14">
        <f t="shared" si="1"/>
        <v>12400.78</v>
      </c>
      <c r="K7" s="14">
        <f t="shared" si="2"/>
        <v>6141.99</v>
      </c>
      <c r="L7" s="16">
        <f t="shared" si="3"/>
        <v>12283.98</v>
      </c>
      <c r="M7" s="62" t="s">
        <v>13</v>
      </c>
      <c r="N7" s="13" t="s">
        <v>14</v>
      </c>
      <c r="O7" s="60" t="s">
        <v>23</v>
      </c>
    </row>
    <row r="8" spans="1:15" s="61" customFormat="1" ht="32.25" customHeight="1">
      <c r="A8" s="54"/>
      <c r="B8" s="54"/>
      <c r="C8" s="55">
        <v>5</v>
      </c>
      <c r="D8" s="13" t="s">
        <v>24</v>
      </c>
      <c r="E8" s="56" t="s">
        <v>18</v>
      </c>
      <c r="F8" s="57">
        <v>1</v>
      </c>
      <c r="G8" s="58">
        <v>6696.3</v>
      </c>
      <c r="H8" s="14">
        <f t="shared" si="0"/>
        <v>6696.3</v>
      </c>
      <c r="I8" s="15">
        <v>6824.87</v>
      </c>
      <c r="J8" s="14">
        <f t="shared" si="1"/>
        <v>6824.87</v>
      </c>
      <c r="K8" s="14">
        <f t="shared" si="2"/>
        <v>6760.585</v>
      </c>
      <c r="L8" s="16">
        <f t="shared" si="3"/>
        <v>6760.585</v>
      </c>
      <c r="M8" s="62" t="s">
        <v>13</v>
      </c>
      <c r="N8" s="13" t="s">
        <v>20</v>
      </c>
      <c r="O8" s="60" t="s">
        <v>25</v>
      </c>
    </row>
    <row r="9" spans="1:15" s="61" customFormat="1" ht="32.25" customHeight="1">
      <c r="A9" s="54"/>
      <c r="B9" s="54"/>
      <c r="C9" s="55">
        <v>6</v>
      </c>
      <c r="D9" s="13" t="s">
        <v>26</v>
      </c>
      <c r="E9" s="56" t="s">
        <v>18</v>
      </c>
      <c r="F9" s="57">
        <v>2</v>
      </c>
      <c r="G9" s="58">
        <v>7921.72</v>
      </c>
      <c r="H9" s="14">
        <f t="shared" si="0"/>
        <v>15843.44</v>
      </c>
      <c r="I9" s="15">
        <v>8073.82</v>
      </c>
      <c r="J9" s="14">
        <f t="shared" si="1"/>
        <v>16147.64</v>
      </c>
      <c r="K9" s="14">
        <f t="shared" si="2"/>
        <v>7997.77</v>
      </c>
      <c r="L9" s="16">
        <f t="shared" si="3"/>
        <v>15995.54</v>
      </c>
      <c r="M9" s="62" t="s">
        <v>13</v>
      </c>
      <c r="N9" s="13" t="s">
        <v>14</v>
      </c>
      <c r="O9" s="60" t="s">
        <v>27</v>
      </c>
    </row>
    <row r="10" spans="1:15" s="61" customFormat="1" ht="43.5" customHeight="1">
      <c r="A10" s="54"/>
      <c r="B10" s="54"/>
      <c r="C10" s="55">
        <v>7</v>
      </c>
      <c r="D10" s="13" t="s">
        <v>28</v>
      </c>
      <c r="E10" s="56" t="s">
        <v>18</v>
      </c>
      <c r="F10" s="57">
        <v>2</v>
      </c>
      <c r="G10" s="58">
        <v>11204.26</v>
      </c>
      <c r="H10" s="14">
        <f t="shared" si="0"/>
        <v>22408.52</v>
      </c>
      <c r="I10" s="15">
        <v>11419.38</v>
      </c>
      <c r="J10" s="14">
        <f t="shared" si="1"/>
        <v>22838.76</v>
      </c>
      <c r="K10" s="14">
        <f t="shared" si="2"/>
        <v>11311.82</v>
      </c>
      <c r="L10" s="16">
        <f t="shared" si="3"/>
        <v>22623.64</v>
      </c>
      <c r="M10" s="62" t="s">
        <v>13</v>
      </c>
      <c r="N10" s="13" t="s">
        <v>14</v>
      </c>
      <c r="O10" s="60" t="s">
        <v>27</v>
      </c>
    </row>
    <row r="11" spans="1:15" s="61" customFormat="1" ht="32.25" customHeight="1">
      <c r="A11" s="54"/>
      <c r="B11" s="54"/>
      <c r="C11" s="55">
        <v>8</v>
      </c>
      <c r="D11" s="13" t="s">
        <v>29</v>
      </c>
      <c r="E11" s="56" t="s">
        <v>18</v>
      </c>
      <c r="F11" s="57">
        <v>2</v>
      </c>
      <c r="G11" s="58">
        <v>9628.6</v>
      </c>
      <c r="H11" s="14">
        <f t="shared" si="0"/>
        <v>19257.2</v>
      </c>
      <c r="I11" s="15">
        <v>9813.47</v>
      </c>
      <c r="J11" s="14">
        <f t="shared" si="1"/>
        <v>19626.94</v>
      </c>
      <c r="K11" s="14">
        <f t="shared" si="2"/>
        <v>9721.035</v>
      </c>
      <c r="L11" s="16">
        <f t="shared" si="3"/>
        <v>19442.07</v>
      </c>
      <c r="M11" s="62" t="s">
        <v>13</v>
      </c>
      <c r="N11" s="13" t="s">
        <v>14</v>
      </c>
      <c r="O11" s="60" t="s">
        <v>30</v>
      </c>
    </row>
    <row r="12" spans="1:15" s="24" customFormat="1" ht="32.25" customHeight="1">
      <c r="A12" s="17"/>
      <c r="B12" s="17"/>
      <c r="C12" s="18"/>
      <c r="D12" s="13"/>
      <c r="E12" s="19"/>
      <c r="F12" s="20"/>
      <c r="G12" s="21" t="s">
        <v>5</v>
      </c>
      <c r="H12" s="14">
        <f>SUM(H4:H11)</f>
        <v>327899.14</v>
      </c>
      <c r="I12" s="21" t="s">
        <v>5</v>
      </c>
      <c r="J12" s="14">
        <f>SUM(J4:J11)</f>
        <v>334194.85000000003</v>
      </c>
      <c r="K12" s="21"/>
      <c r="L12" s="16">
        <f>SUM(L4:L11)</f>
        <v>331046.995</v>
      </c>
      <c r="M12" s="22"/>
      <c r="N12" s="23"/>
      <c r="O12" s="52"/>
    </row>
    <row r="13" spans="1:15" ht="15" customHeight="1">
      <c r="A13" s="25"/>
      <c r="B13" s="25"/>
      <c r="C13" s="26"/>
      <c r="D13" s="27"/>
      <c r="E13" s="28"/>
      <c r="F13" s="29"/>
      <c r="G13" s="30"/>
      <c r="H13" s="31"/>
      <c r="I13" s="15"/>
      <c r="J13" s="31"/>
      <c r="K13" s="31"/>
      <c r="L13" s="32"/>
      <c r="M13" s="32"/>
      <c r="N13" s="33"/>
      <c r="O13" s="53"/>
    </row>
    <row r="14" spans="1:15" ht="15" customHeight="1">
      <c r="A14" s="25"/>
      <c r="B14" s="25"/>
      <c r="C14" s="79" t="s">
        <v>123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s="61" customFormat="1" ht="42.75" customHeight="1">
      <c r="A15" s="54"/>
      <c r="B15" s="54"/>
      <c r="C15" s="55">
        <v>1</v>
      </c>
      <c r="D15" s="63" t="s">
        <v>31</v>
      </c>
      <c r="E15" s="56" t="s">
        <v>18</v>
      </c>
      <c r="F15" s="57">
        <v>14</v>
      </c>
      <c r="G15" s="58">
        <v>820.05</v>
      </c>
      <c r="H15" s="14">
        <f aca="true" t="shared" si="4" ref="H15:H62">F15*G15</f>
        <v>11480.699999999999</v>
      </c>
      <c r="I15" s="15">
        <v>835.79</v>
      </c>
      <c r="J15" s="14">
        <f aca="true" t="shared" si="5" ref="J15:J62">I15*F15</f>
        <v>11701.06</v>
      </c>
      <c r="K15" s="14">
        <f aca="true" t="shared" si="6" ref="K15:K46">(G15+I15)/2</f>
        <v>827.92</v>
      </c>
      <c r="L15" s="16">
        <f aca="true" t="shared" si="7" ref="L15:L62">K15*F15</f>
        <v>11590.88</v>
      </c>
      <c r="M15" s="62" t="s">
        <v>13</v>
      </c>
      <c r="N15" s="13" t="s">
        <v>32</v>
      </c>
      <c r="O15" s="64" t="s">
        <v>33</v>
      </c>
    </row>
    <row r="16" spans="1:15" s="61" customFormat="1" ht="43.5" customHeight="1">
      <c r="A16" s="54"/>
      <c r="B16" s="54"/>
      <c r="C16" s="55">
        <v>2</v>
      </c>
      <c r="D16" s="65" t="s">
        <v>34</v>
      </c>
      <c r="E16" s="56" t="s">
        <v>18</v>
      </c>
      <c r="F16" s="57">
        <v>15</v>
      </c>
      <c r="G16" s="58">
        <v>983.9</v>
      </c>
      <c r="H16" s="14">
        <f t="shared" si="4"/>
        <v>14758.5</v>
      </c>
      <c r="I16" s="15">
        <v>1002.79</v>
      </c>
      <c r="J16" s="14">
        <f t="shared" si="5"/>
        <v>15041.849999999999</v>
      </c>
      <c r="K16" s="14">
        <f t="shared" si="6"/>
        <v>993.345</v>
      </c>
      <c r="L16" s="16">
        <f t="shared" si="7"/>
        <v>14900.175000000001</v>
      </c>
      <c r="M16" s="62" t="s">
        <v>13</v>
      </c>
      <c r="N16" s="13" t="s">
        <v>35</v>
      </c>
      <c r="O16" s="64" t="s">
        <v>36</v>
      </c>
    </row>
    <row r="17" spans="1:15" s="61" customFormat="1" ht="60" customHeight="1">
      <c r="A17" s="54"/>
      <c r="B17" s="54"/>
      <c r="C17" s="55">
        <v>3</v>
      </c>
      <c r="D17" s="65" t="s">
        <v>37</v>
      </c>
      <c r="E17" s="56" t="s">
        <v>18</v>
      </c>
      <c r="F17" s="57">
        <v>17</v>
      </c>
      <c r="G17" s="58">
        <v>983.9</v>
      </c>
      <c r="H17" s="14">
        <f t="shared" si="4"/>
        <v>16726.3</v>
      </c>
      <c r="I17" s="15">
        <v>1002.79</v>
      </c>
      <c r="J17" s="14">
        <f t="shared" si="5"/>
        <v>17047.43</v>
      </c>
      <c r="K17" s="14">
        <f t="shared" si="6"/>
        <v>993.345</v>
      </c>
      <c r="L17" s="16">
        <f t="shared" si="7"/>
        <v>16886.865</v>
      </c>
      <c r="M17" s="62" t="s">
        <v>13</v>
      </c>
      <c r="N17" s="13" t="s">
        <v>35</v>
      </c>
      <c r="O17" s="64" t="s">
        <v>38</v>
      </c>
    </row>
    <row r="18" spans="1:15" s="61" customFormat="1" ht="45.75" customHeight="1">
      <c r="A18" s="54"/>
      <c r="B18" s="54"/>
      <c r="C18" s="55">
        <v>4</v>
      </c>
      <c r="D18" s="65" t="s">
        <v>39</v>
      </c>
      <c r="E18" s="56" t="s">
        <v>18</v>
      </c>
      <c r="F18" s="57">
        <v>9</v>
      </c>
      <c r="G18" s="58">
        <v>1400.92</v>
      </c>
      <c r="H18" s="14">
        <f t="shared" si="4"/>
        <v>12608.28</v>
      </c>
      <c r="I18" s="15">
        <v>1427.82</v>
      </c>
      <c r="J18" s="14">
        <f t="shared" si="5"/>
        <v>12850.38</v>
      </c>
      <c r="K18" s="14">
        <f t="shared" si="6"/>
        <v>1414.37</v>
      </c>
      <c r="L18" s="16">
        <f t="shared" si="7"/>
        <v>12729.329999999998</v>
      </c>
      <c r="M18" s="62" t="s">
        <v>13</v>
      </c>
      <c r="N18" s="13" t="s">
        <v>40</v>
      </c>
      <c r="O18" s="64" t="s">
        <v>41</v>
      </c>
    </row>
    <row r="19" spans="1:15" s="61" customFormat="1" ht="48.75" customHeight="1">
      <c r="A19" s="54"/>
      <c r="B19" s="54"/>
      <c r="C19" s="55">
        <v>5</v>
      </c>
      <c r="D19" s="65" t="s">
        <v>42</v>
      </c>
      <c r="E19" s="56" t="s">
        <v>18</v>
      </c>
      <c r="F19" s="57">
        <v>4</v>
      </c>
      <c r="G19" s="58">
        <v>1865.3</v>
      </c>
      <c r="H19" s="14">
        <f t="shared" si="4"/>
        <v>7461.2</v>
      </c>
      <c r="I19" s="15">
        <v>1901.11</v>
      </c>
      <c r="J19" s="14">
        <f t="shared" si="5"/>
        <v>7604.44</v>
      </c>
      <c r="K19" s="14">
        <f t="shared" si="6"/>
        <v>1883.205</v>
      </c>
      <c r="L19" s="16">
        <f t="shared" si="7"/>
        <v>7532.82</v>
      </c>
      <c r="M19" s="62" t="s">
        <v>13</v>
      </c>
      <c r="N19" s="13" t="s">
        <v>40</v>
      </c>
      <c r="O19" s="64" t="s">
        <v>43</v>
      </c>
    </row>
    <row r="20" spans="1:15" s="61" customFormat="1" ht="39.75" customHeight="1">
      <c r="A20" s="54"/>
      <c r="B20" s="54"/>
      <c r="C20" s="55">
        <v>6</v>
      </c>
      <c r="D20" s="65" t="s">
        <v>44</v>
      </c>
      <c r="E20" s="56" t="s">
        <v>18</v>
      </c>
      <c r="F20" s="57">
        <v>10</v>
      </c>
      <c r="G20" s="58">
        <v>1574.87</v>
      </c>
      <c r="H20" s="14">
        <f t="shared" si="4"/>
        <v>15748.699999999999</v>
      </c>
      <c r="I20" s="15">
        <v>1605.11</v>
      </c>
      <c r="J20" s="14">
        <f t="shared" si="5"/>
        <v>16051.099999999999</v>
      </c>
      <c r="K20" s="14">
        <f t="shared" si="6"/>
        <v>1589.9899999999998</v>
      </c>
      <c r="L20" s="16">
        <f t="shared" si="7"/>
        <v>15899.899999999998</v>
      </c>
      <c r="M20" s="62" t="s">
        <v>13</v>
      </c>
      <c r="N20" s="13" t="s">
        <v>32</v>
      </c>
      <c r="O20" s="64" t="s">
        <v>45</v>
      </c>
    </row>
    <row r="21" spans="1:15" s="61" customFormat="1" ht="39.75" customHeight="1">
      <c r="A21" s="54"/>
      <c r="B21" s="54"/>
      <c r="C21" s="55">
        <v>7</v>
      </c>
      <c r="D21" s="65" t="s">
        <v>46</v>
      </c>
      <c r="E21" s="56" t="s">
        <v>18</v>
      </c>
      <c r="F21" s="57">
        <v>9</v>
      </c>
      <c r="G21" s="58">
        <v>1127.56</v>
      </c>
      <c r="H21" s="14">
        <f t="shared" si="4"/>
        <v>10148.039999999999</v>
      </c>
      <c r="I21" s="15">
        <v>1149.21</v>
      </c>
      <c r="J21" s="14">
        <f t="shared" si="5"/>
        <v>10342.89</v>
      </c>
      <c r="K21" s="14">
        <f t="shared" si="6"/>
        <v>1138.385</v>
      </c>
      <c r="L21" s="16">
        <f t="shared" si="7"/>
        <v>10245.465</v>
      </c>
      <c r="M21" s="62" t="s">
        <v>13</v>
      </c>
      <c r="N21" s="13" t="s">
        <v>40</v>
      </c>
      <c r="O21" s="64" t="s">
        <v>47</v>
      </c>
    </row>
    <row r="22" spans="1:15" s="61" customFormat="1" ht="42.75" customHeight="1">
      <c r="A22" s="54"/>
      <c r="B22" s="54"/>
      <c r="C22" s="55">
        <v>8</v>
      </c>
      <c r="D22" s="65" t="s">
        <v>48</v>
      </c>
      <c r="E22" s="56" t="s">
        <v>18</v>
      </c>
      <c r="F22" s="57">
        <v>9</v>
      </c>
      <c r="G22" s="58">
        <v>1230.07</v>
      </c>
      <c r="H22" s="14">
        <f t="shared" si="4"/>
        <v>11070.63</v>
      </c>
      <c r="I22" s="15">
        <v>1253.69</v>
      </c>
      <c r="J22" s="14">
        <f t="shared" si="5"/>
        <v>11283.210000000001</v>
      </c>
      <c r="K22" s="14">
        <f t="shared" si="6"/>
        <v>1241.88</v>
      </c>
      <c r="L22" s="16">
        <f t="shared" si="7"/>
        <v>11176.920000000002</v>
      </c>
      <c r="M22" s="62" t="s">
        <v>13</v>
      </c>
      <c r="N22" s="13" t="s">
        <v>32</v>
      </c>
      <c r="O22" s="64" t="s">
        <v>49</v>
      </c>
    </row>
    <row r="23" spans="1:15" s="61" customFormat="1" ht="43.5" customHeight="1">
      <c r="A23" s="54"/>
      <c r="B23" s="54"/>
      <c r="C23" s="55">
        <v>9</v>
      </c>
      <c r="D23" s="65" t="s">
        <v>50</v>
      </c>
      <c r="E23" s="56" t="s">
        <v>18</v>
      </c>
      <c r="F23" s="57">
        <v>9</v>
      </c>
      <c r="G23" s="58">
        <v>902.37</v>
      </c>
      <c r="H23" s="14">
        <f t="shared" si="4"/>
        <v>8121.33</v>
      </c>
      <c r="I23" s="15">
        <v>919.7</v>
      </c>
      <c r="J23" s="14">
        <f t="shared" si="5"/>
        <v>8277.300000000001</v>
      </c>
      <c r="K23" s="14">
        <f t="shared" si="6"/>
        <v>911.0350000000001</v>
      </c>
      <c r="L23" s="16">
        <f t="shared" si="7"/>
        <v>8199.315</v>
      </c>
      <c r="M23" s="62" t="s">
        <v>13</v>
      </c>
      <c r="N23" s="13" t="s">
        <v>40</v>
      </c>
      <c r="O23" s="64" t="s">
        <v>51</v>
      </c>
    </row>
    <row r="24" spans="1:15" s="61" customFormat="1" ht="29.25" customHeight="1">
      <c r="A24" s="54"/>
      <c r="B24" s="54"/>
      <c r="C24" s="55">
        <v>10</v>
      </c>
      <c r="D24" s="65" t="s">
        <v>52</v>
      </c>
      <c r="E24" s="56" t="s">
        <v>18</v>
      </c>
      <c r="F24" s="57">
        <v>15</v>
      </c>
      <c r="G24" s="58">
        <v>1164.85</v>
      </c>
      <c r="H24" s="14">
        <f t="shared" si="4"/>
        <v>17472.75</v>
      </c>
      <c r="I24" s="15">
        <v>1187.22</v>
      </c>
      <c r="J24" s="14">
        <f t="shared" si="5"/>
        <v>17808.3</v>
      </c>
      <c r="K24" s="14">
        <f t="shared" si="6"/>
        <v>1176.0349999999999</v>
      </c>
      <c r="L24" s="16">
        <f t="shared" si="7"/>
        <v>17640.524999999998</v>
      </c>
      <c r="M24" s="62" t="s">
        <v>13</v>
      </c>
      <c r="N24" s="13" t="s">
        <v>40</v>
      </c>
      <c r="O24" s="64" t="s">
        <v>53</v>
      </c>
    </row>
    <row r="25" spans="1:15" s="61" customFormat="1" ht="31.5" customHeight="1">
      <c r="A25" s="54"/>
      <c r="B25" s="54"/>
      <c r="C25" s="55">
        <v>11</v>
      </c>
      <c r="D25" s="65" t="s">
        <v>54</v>
      </c>
      <c r="E25" s="56" t="s">
        <v>18</v>
      </c>
      <c r="F25" s="57">
        <v>18</v>
      </c>
      <c r="G25" s="58">
        <v>983.9</v>
      </c>
      <c r="H25" s="14">
        <f t="shared" si="4"/>
        <v>17710.2</v>
      </c>
      <c r="I25" s="15">
        <v>1002.79</v>
      </c>
      <c r="J25" s="14">
        <f t="shared" si="5"/>
        <v>18050.22</v>
      </c>
      <c r="K25" s="14">
        <f t="shared" si="6"/>
        <v>993.345</v>
      </c>
      <c r="L25" s="16">
        <f t="shared" si="7"/>
        <v>17880.21</v>
      </c>
      <c r="M25" s="62" t="s">
        <v>13</v>
      </c>
      <c r="N25" s="13" t="s">
        <v>32</v>
      </c>
      <c r="O25" s="64" t="s">
        <v>55</v>
      </c>
    </row>
    <row r="26" spans="1:15" s="61" customFormat="1" ht="49.5" customHeight="1">
      <c r="A26" s="54"/>
      <c r="B26" s="54"/>
      <c r="C26" s="55">
        <v>12</v>
      </c>
      <c r="D26" s="65" t="s">
        <v>56</v>
      </c>
      <c r="E26" s="56" t="s">
        <v>18</v>
      </c>
      <c r="F26" s="57">
        <v>4</v>
      </c>
      <c r="G26" s="58">
        <v>914.02</v>
      </c>
      <c r="H26" s="14">
        <f t="shared" si="4"/>
        <v>3656.08</v>
      </c>
      <c r="I26" s="15">
        <v>931.57</v>
      </c>
      <c r="J26" s="14">
        <f t="shared" si="5"/>
        <v>3726.28</v>
      </c>
      <c r="K26" s="14">
        <f t="shared" si="6"/>
        <v>922.7950000000001</v>
      </c>
      <c r="L26" s="16">
        <f t="shared" si="7"/>
        <v>3691.1800000000003</v>
      </c>
      <c r="M26" s="62" t="s">
        <v>13</v>
      </c>
      <c r="N26" s="13" t="s">
        <v>40</v>
      </c>
      <c r="O26" s="64" t="s">
        <v>57</v>
      </c>
    </row>
    <row r="27" spans="1:15" s="61" customFormat="1" ht="33.75" customHeight="1">
      <c r="A27" s="54"/>
      <c r="B27" s="54"/>
      <c r="C27" s="55">
        <v>13</v>
      </c>
      <c r="D27" s="65" t="s">
        <v>58</v>
      </c>
      <c r="E27" s="56" t="s">
        <v>18</v>
      </c>
      <c r="F27" s="57">
        <v>3</v>
      </c>
      <c r="G27" s="58">
        <v>4616.66</v>
      </c>
      <c r="H27" s="14">
        <f t="shared" si="4"/>
        <v>13849.98</v>
      </c>
      <c r="I27" s="15">
        <v>4705.3</v>
      </c>
      <c r="J27" s="14">
        <f t="shared" si="5"/>
        <v>14115.900000000001</v>
      </c>
      <c r="K27" s="14">
        <f t="shared" si="6"/>
        <v>4660.98</v>
      </c>
      <c r="L27" s="16">
        <f t="shared" si="7"/>
        <v>13982.939999999999</v>
      </c>
      <c r="M27" s="62" t="s">
        <v>13</v>
      </c>
      <c r="N27" s="13" t="s">
        <v>59</v>
      </c>
      <c r="O27" s="64" t="s">
        <v>60</v>
      </c>
    </row>
    <row r="28" spans="1:15" s="61" customFormat="1" ht="45.75" customHeight="1">
      <c r="A28" s="54"/>
      <c r="B28" s="54"/>
      <c r="C28" s="55">
        <v>14</v>
      </c>
      <c r="D28" s="65" t="s">
        <v>61</v>
      </c>
      <c r="E28" s="56" t="s">
        <v>12</v>
      </c>
      <c r="F28" s="57">
        <v>10</v>
      </c>
      <c r="G28" s="58">
        <v>4357.29</v>
      </c>
      <c r="H28" s="14">
        <f t="shared" si="4"/>
        <v>43572.9</v>
      </c>
      <c r="I28" s="15">
        <v>4440.95</v>
      </c>
      <c r="J28" s="14">
        <f t="shared" si="5"/>
        <v>44409.5</v>
      </c>
      <c r="K28" s="14">
        <f t="shared" si="6"/>
        <v>4399.12</v>
      </c>
      <c r="L28" s="16">
        <f t="shared" si="7"/>
        <v>43991.2</v>
      </c>
      <c r="M28" s="62" t="s">
        <v>13</v>
      </c>
      <c r="N28" s="13" t="s">
        <v>14</v>
      </c>
      <c r="O28" s="64" t="s">
        <v>62</v>
      </c>
    </row>
    <row r="29" spans="1:15" s="61" customFormat="1" ht="28.5" customHeight="1">
      <c r="A29" s="54"/>
      <c r="B29" s="54"/>
      <c r="C29" s="55">
        <v>15</v>
      </c>
      <c r="D29" s="65" t="s">
        <v>63</v>
      </c>
      <c r="E29" s="56" t="s">
        <v>18</v>
      </c>
      <c r="F29" s="57">
        <v>30</v>
      </c>
      <c r="G29" s="58">
        <v>543.59</v>
      </c>
      <c r="H29" s="14">
        <f t="shared" si="4"/>
        <v>16307.7</v>
      </c>
      <c r="I29" s="15">
        <v>554.03</v>
      </c>
      <c r="J29" s="14">
        <f t="shared" si="5"/>
        <v>16620.899999999998</v>
      </c>
      <c r="K29" s="14">
        <f t="shared" si="6"/>
        <v>548.81</v>
      </c>
      <c r="L29" s="16">
        <f t="shared" si="7"/>
        <v>16464.3</v>
      </c>
      <c r="M29" s="62" t="s">
        <v>13</v>
      </c>
      <c r="N29" s="13" t="s">
        <v>40</v>
      </c>
      <c r="O29" s="64" t="s">
        <v>64</v>
      </c>
    </row>
    <row r="30" spans="1:15" s="61" customFormat="1" ht="43.5" customHeight="1">
      <c r="A30" s="54"/>
      <c r="B30" s="54"/>
      <c r="C30" s="55">
        <v>16</v>
      </c>
      <c r="D30" s="65" t="s">
        <v>65</v>
      </c>
      <c r="E30" s="56" t="s">
        <v>12</v>
      </c>
      <c r="F30" s="57">
        <v>3</v>
      </c>
      <c r="G30" s="58">
        <v>1164.85</v>
      </c>
      <c r="H30" s="14">
        <f t="shared" si="4"/>
        <v>3494.5499999999997</v>
      </c>
      <c r="I30" s="15">
        <v>1187.22</v>
      </c>
      <c r="J30" s="14">
        <f t="shared" si="5"/>
        <v>3561.66</v>
      </c>
      <c r="K30" s="14">
        <f t="shared" si="6"/>
        <v>1176.0349999999999</v>
      </c>
      <c r="L30" s="16">
        <f t="shared" si="7"/>
        <v>3528.1049999999996</v>
      </c>
      <c r="M30" s="62" t="s">
        <v>13</v>
      </c>
      <c r="N30" s="13" t="s">
        <v>40</v>
      </c>
      <c r="O30" s="64" t="s">
        <v>64</v>
      </c>
    </row>
    <row r="31" spans="1:15" s="61" customFormat="1" ht="45" customHeight="1">
      <c r="A31" s="54"/>
      <c r="B31" s="54"/>
      <c r="C31" s="55">
        <v>17</v>
      </c>
      <c r="D31" s="65" t="s">
        <v>66</v>
      </c>
      <c r="E31" s="56" t="s">
        <v>18</v>
      </c>
      <c r="F31" s="57">
        <v>18</v>
      </c>
      <c r="G31" s="58">
        <v>956.73</v>
      </c>
      <c r="H31" s="14">
        <f t="shared" si="4"/>
        <v>17221.14</v>
      </c>
      <c r="I31" s="15">
        <v>975.1</v>
      </c>
      <c r="J31" s="14">
        <f t="shared" si="5"/>
        <v>17551.8</v>
      </c>
      <c r="K31" s="14">
        <f t="shared" si="6"/>
        <v>965.915</v>
      </c>
      <c r="L31" s="16">
        <f t="shared" si="7"/>
        <v>17386.47</v>
      </c>
      <c r="M31" s="62" t="s">
        <v>13</v>
      </c>
      <c r="N31" s="13" t="s">
        <v>32</v>
      </c>
      <c r="O31" s="64" t="s">
        <v>67</v>
      </c>
    </row>
    <row r="32" spans="1:15" s="61" customFormat="1" ht="45" customHeight="1">
      <c r="A32" s="54"/>
      <c r="B32" s="54"/>
      <c r="C32" s="55">
        <v>18</v>
      </c>
      <c r="D32" s="65" t="s">
        <v>68</v>
      </c>
      <c r="E32" s="56" t="s">
        <v>18</v>
      </c>
      <c r="F32" s="57">
        <v>10</v>
      </c>
      <c r="G32" s="58">
        <v>983.9</v>
      </c>
      <c r="H32" s="14">
        <f t="shared" si="4"/>
        <v>9839</v>
      </c>
      <c r="I32" s="15">
        <v>1002.79</v>
      </c>
      <c r="J32" s="14">
        <f t="shared" si="5"/>
        <v>10027.9</v>
      </c>
      <c r="K32" s="14">
        <f t="shared" si="6"/>
        <v>993.345</v>
      </c>
      <c r="L32" s="16">
        <f t="shared" si="7"/>
        <v>9933.45</v>
      </c>
      <c r="M32" s="62" t="s">
        <v>13</v>
      </c>
      <c r="N32" s="13" t="s">
        <v>32</v>
      </c>
      <c r="O32" s="64" t="s">
        <v>69</v>
      </c>
    </row>
    <row r="33" spans="1:15" s="61" customFormat="1" ht="45" customHeight="1">
      <c r="A33" s="54"/>
      <c r="B33" s="54"/>
      <c r="C33" s="55">
        <v>19</v>
      </c>
      <c r="D33" s="76" t="s">
        <v>70</v>
      </c>
      <c r="E33" s="56" t="s">
        <v>18</v>
      </c>
      <c r="F33" s="57">
        <v>1</v>
      </c>
      <c r="G33" s="58">
        <v>2787.85</v>
      </c>
      <c r="H33" s="14">
        <f t="shared" si="4"/>
        <v>2787.85</v>
      </c>
      <c r="I33" s="15">
        <v>2841.38</v>
      </c>
      <c r="J33" s="14">
        <f t="shared" si="5"/>
        <v>2841.38</v>
      </c>
      <c r="K33" s="14">
        <f t="shared" si="6"/>
        <v>2814.615</v>
      </c>
      <c r="L33" s="16">
        <f t="shared" si="7"/>
        <v>2814.615</v>
      </c>
      <c r="M33" s="62" t="s">
        <v>13</v>
      </c>
      <c r="N33" s="13" t="s">
        <v>32</v>
      </c>
      <c r="O33" s="64" t="s">
        <v>71</v>
      </c>
    </row>
    <row r="34" spans="1:15" s="61" customFormat="1" ht="31.5" customHeight="1">
      <c r="A34" s="54"/>
      <c r="B34" s="54"/>
      <c r="C34" s="55">
        <v>20</v>
      </c>
      <c r="D34" s="65" t="s">
        <v>72</v>
      </c>
      <c r="E34" s="56" t="s">
        <v>18</v>
      </c>
      <c r="F34" s="57">
        <v>17</v>
      </c>
      <c r="G34" s="58">
        <v>945.85</v>
      </c>
      <c r="H34" s="14">
        <f t="shared" si="4"/>
        <v>16079.45</v>
      </c>
      <c r="I34" s="15">
        <v>964.01</v>
      </c>
      <c r="J34" s="14">
        <f t="shared" si="5"/>
        <v>16388.17</v>
      </c>
      <c r="K34" s="14">
        <f t="shared" si="6"/>
        <v>954.9300000000001</v>
      </c>
      <c r="L34" s="16">
        <f t="shared" si="7"/>
        <v>16233.810000000001</v>
      </c>
      <c r="M34" s="62" t="s">
        <v>13</v>
      </c>
      <c r="N34" s="13" t="s">
        <v>40</v>
      </c>
      <c r="O34" s="64" t="s">
        <v>73</v>
      </c>
    </row>
    <row r="35" spans="1:15" s="61" customFormat="1" ht="44.25" customHeight="1">
      <c r="A35" s="54"/>
      <c r="B35" s="54"/>
      <c r="C35" s="55">
        <v>21</v>
      </c>
      <c r="D35" s="65" t="s">
        <v>74</v>
      </c>
      <c r="E35" s="56" t="s">
        <v>18</v>
      </c>
      <c r="F35" s="57">
        <v>12</v>
      </c>
      <c r="G35" s="58">
        <v>2938.52</v>
      </c>
      <c r="H35" s="14">
        <f t="shared" si="4"/>
        <v>35262.24</v>
      </c>
      <c r="I35" s="15">
        <v>2994.94</v>
      </c>
      <c r="J35" s="14">
        <f t="shared" si="5"/>
        <v>35939.28</v>
      </c>
      <c r="K35" s="14">
        <f t="shared" si="6"/>
        <v>2966.73</v>
      </c>
      <c r="L35" s="16">
        <f t="shared" si="7"/>
        <v>35600.76</v>
      </c>
      <c r="M35" s="62" t="s">
        <v>13</v>
      </c>
      <c r="N35" s="13" t="s">
        <v>40</v>
      </c>
      <c r="O35" s="64" t="s">
        <v>75</v>
      </c>
    </row>
    <row r="36" spans="1:15" s="61" customFormat="1" ht="43.5" customHeight="1">
      <c r="A36" s="54"/>
      <c r="B36" s="54"/>
      <c r="C36" s="55">
        <v>22</v>
      </c>
      <c r="D36" s="65" t="s">
        <v>76</v>
      </c>
      <c r="E36" s="56" t="s">
        <v>18</v>
      </c>
      <c r="F36" s="57">
        <v>1</v>
      </c>
      <c r="G36" s="58">
        <v>2870.18</v>
      </c>
      <c r="H36" s="14">
        <f t="shared" si="4"/>
        <v>2870.18</v>
      </c>
      <c r="I36" s="15">
        <v>2925.29</v>
      </c>
      <c r="J36" s="14">
        <f t="shared" si="5"/>
        <v>2925.29</v>
      </c>
      <c r="K36" s="14">
        <f t="shared" si="6"/>
        <v>2897.7349999999997</v>
      </c>
      <c r="L36" s="16">
        <f t="shared" si="7"/>
        <v>2897.7349999999997</v>
      </c>
      <c r="M36" s="62" t="s">
        <v>13</v>
      </c>
      <c r="N36" s="13" t="s">
        <v>35</v>
      </c>
      <c r="O36" s="64" t="s">
        <v>77</v>
      </c>
    </row>
    <row r="37" spans="1:15" s="61" customFormat="1" ht="44.25" customHeight="1">
      <c r="A37" s="54"/>
      <c r="B37" s="54"/>
      <c r="C37" s="55">
        <v>23</v>
      </c>
      <c r="D37" s="65" t="s">
        <v>78</v>
      </c>
      <c r="E37" s="56" t="s">
        <v>18</v>
      </c>
      <c r="F37" s="57">
        <v>10</v>
      </c>
      <c r="G37" s="58">
        <v>4920.3</v>
      </c>
      <c r="H37" s="14">
        <f t="shared" si="4"/>
        <v>49203</v>
      </c>
      <c r="I37" s="15">
        <v>5014.77</v>
      </c>
      <c r="J37" s="14">
        <f t="shared" si="5"/>
        <v>50147.700000000004</v>
      </c>
      <c r="K37" s="14">
        <f t="shared" si="6"/>
        <v>4967.535</v>
      </c>
      <c r="L37" s="16">
        <f t="shared" si="7"/>
        <v>49675.35</v>
      </c>
      <c r="M37" s="62" t="s">
        <v>13</v>
      </c>
      <c r="N37" s="13" t="s">
        <v>40</v>
      </c>
      <c r="O37" s="64" t="s">
        <v>79</v>
      </c>
    </row>
    <row r="38" spans="1:15" s="61" customFormat="1" ht="49.5" customHeight="1">
      <c r="A38" s="54"/>
      <c r="B38" s="54"/>
      <c r="C38" s="55">
        <v>24</v>
      </c>
      <c r="D38" s="65" t="s">
        <v>80</v>
      </c>
      <c r="E38" s="56" t="s">
        <v>18</v>
      </c>
      <c r="F38" s="57">
        <v>7</v>
      </c>
      <c r="G38" s="58">
        <v>2077.31</v>
      </c>
      <c r="H38" s="14">
        <f t="shared" si="4"/>
        <v>14541.17</v>
      </c>
      <c r="I38" s="15">
        <v>2117.19</v>
      </c>
      <c r="J38" s="14">
        <f t="shared" si="5"/>
        <v>14820.33</v>
      </c>
      <c r="K38" s="14">
        <f t="shared" si="6"/>
        <v>2097.25</v>
      </c>
      <c r="L38" s="16">
        <f t="shared" si="7"/>
        <v>14680.75</v>
      </c>
      <c r="M38" s="62" t="s">
        <v>13</v>
      </c>
      <c r="N38" s="13" t="s">
        <v>81</v>
      </c>
      <c r="O38" s="64" t="s">
        <v>82</v>
      </c>
    </row>
    <row r="39" spans="1:15" s="61" customFormat="1" ht="45.75" customHeight="1">
      <c r="A39" s="54"/>
      <c r="B39" s="54"/>
      <c r="C39" s="55">
        <v>25</v>
      </c>
      <c r="D39" s="65" t="s">
        <v>131</v>
      </c>
      <c r="E39" s="56" t="s">
        <v>18</v>
      </c>
      <c r="F39" s="57">
        <v>26</v>
      </c>
      <c r="G39" s="58">
        <v>7806.79</v>
      </c>
      <c r="H39" s="14">
        <f t="shared" si="4"/>
        <v>202976.54</v>
      </c>
      <c r="I39" s="15">
        <v>7956.68</v>
      </c>
      <c r="J39" s="14">
        <f t="shared" si="5"/>
        <v>206873.68</v>
      </c>
      <c r="K39" s="14">
        <f t="shared" si="6"/>
        <v>7881.735000000001</v>
      </c>
      <c r="L39" s="16">
        <f t="shared" si="7"/>
        <v>204925.11000000002</v>
      </c>
      <c r="M39" s="62" t="s">
        <v>13</v>
      </c>
      <c r="N39" s="13" t="s">
        <v>83</v>
      </c>
      <c r="O39" s="64" t="s">
        <v>128</v>
      </c>
    </row>
    <row r="40" spans="1:15" s="61" customFormat="1" ht="46.5" customHeight="1">
      <c r="A40" s="54"/>
      <c r="B40" s="54"/>
      <c r="C40" s="55">
        <v>26</v>
      </c>
      <c r="D40" s="65" t="s">
        <v>84</v>
      </c>
      <c r="E40" s="56" t="s">
        <v>18</v>
      </c>
      <c r="F40" s="57">
        <v>7</v>
      </c>
      <c r="G40" s="58">
        <v>4927.3</v>
      </c>
      <c r="H40" s="14">
        <f t="shared" si="4"/>
        <v>34491.1</v>
      </c>
      <c r="I40" s="15">
        <v>5021.9</v>
      </c>
      <c r="J40" s="14">
        <f t="shared" si="5"/>
        <v>35153.299999999996</v>
      </c>
      <c r="K40" s="14">
        <f t="shared" si="6"/>
        <v>4974.6</v>
      </c>
      <c r="L40" s="16">
        <f t="shared" si="7"/>
        <v>34822.200000000004</v>
      </c>
      <c r="M40" s="62" t="s">
        <v>13</v>
      </c>
      <c r="N40" s="13" t="s">
        <v>40</v>
      </c>
      <c r="O40" s="64" t="s">
        <v>85</v>
      </c>
    </row>
    <row r="41" spans="1:15" s="61" customFormat="1" ht="53.25" customHeight="1">
      <c r="A41" s="54"/>
      <c r="B41" s="54"/>
      <c r="C41" s="55">
        <v>27</v>
      </c>
      <c r="D41" s="65" t="s">
        <v>86</v>
      </c>
      <c r="E41" s="56" t="s">
        <v>18</v>
      </c>
      <c r="F41" s="57">
        <v>6</v>
      </c>
      <c r="G41" s="58">
        <v>1571.75</v>
      </c>
      <c r="H41" s="14">
        <f t="shared" si="4"/>
        <v>9430.5</v>
      </c>
      <c r="I41" s="15">
        <v>1601.93</v>
      </c>
      <c r="J41" s="14">
        <f t="shared" si="5"/>
        <v>9611.58</v>
      </c>
      <c r="K41" s="14">
        <f t="shared" si="6"/>
        <v>1586.8400000000001</v>
      </c>
      <c r="L41" s="16">
        <f t="shared" si="7"/>
        <v>9521.04</v>
      </c>
      <c r="M41" s="62" t="s">
        <v>13</v>
      </c>
      <c r="N41" s="13" t="s">
        <v>40</v>
      </c>
      <c r="O41" s="64" t="s">
        <v>87</v>
      </c>
    </row>
    <row r="42" spans="1:15" s="61" customFormat="1" ht="33" customHeight="1">
      <c r="A42" s="54"/>
      <c r="B42" s="54"/>
      <c r="C42" s="55">
        <v>28</v>
      </c>
      <c r="D42" s="65" t="s">
        <v>88</v>
      </c>
      <c r="E42" s="56" t="s">
        <v>18</v>
      </c>
      <c r="F42" s="57">
        <v>8</v>
      </c>
      <c r="G42" s="58">
        <v>512.54</v>
      </c>
      <c r="H42" s="14">
        <f t="shared" si="4"/>
        <v>4100.32</v>
      </c>
      <c r="I42" s="15">
        <v>522.38</v>
      </c>
      <c r="J42" s="14">
        <f t="shared" si="5"/>
        <v>4179.04</v>
      </c>
      <c r="K42" s="14">
        <f t="shared" si="6"/>
        <v>517.46</v>
      </c>
      <c r="L42" s="16">
        <f t="shared" si="7"/>
        <v>4139.68</v>
      </c>
      <c r="M42" s="62" t="s">
        <v>13</v>
      </c>
      <c r="N42" s="13" t="s">
        <v>35</v>
      </c>
      <c r="O42" s="64" t="s">
        <v>89</v>
      </c>
    </row>
    <row r="43" spans="1:15" s="61" customFormat="1" ht="32.25" customHeight="1">
      <c r="A43" s="54"/>
      <c r="B43" s="54"/>
      <c r="C43" s="55">
        <v>29</v>
      </c>
      <c r="D43" s="65" t="s">
        <v>90</v>
      </c>
      <c r="E43" s="56" t="s">
        <v>18</v>
      </c>
      <c r="F43" s="57">
        <v>2</v>
      </c>
      <c r="G43" s="58">
        <v>1940.63</v>
      </c>
      <c r="H43" s="14">
        <f t="shared" si="4"/>
        <v>3881.26</v>
      </c>
      <c r="I43" s="15">
        <v>1977.89</v>
      </c>
      <c r="J43" s="14">
        <f t="shared" si="5"/>
        <v>3955.78</v>
      </c>
      <c r="K43" s="14">
        <f t="shared" si="6"/>
        <v>1959.2600000000002</v>
      </c>
      <c r="L43" s="16">
        <f t="shared" si="7"/>
        <v>3918.5200000000004</v>
      </c>
      <c r="M43" s="62" t="s">
        <v>13</v>
      </c>
      <c r="N43" s="13" t="s">
        <v>40</v>
      </c>
      <c r="O43" s="64" t="s">
        <v>91</v>
      </c>
    </row>
    <row r="44" spans="1:15" s="61" customFormat="1" ht="60" customHeight="1">
      <c r="A44" s="54"/>
      <c r="B44" s="54"/>
      <c r="C44" s="55">
        <v>30</v>
      </c>
      <c r="D44" s="65" t="s">
        <v>92</v>
      </c>
      <c r="E44" s="56" t="s">
        <v>18</v>
      </c>
      <c r="F44" s="57">
        <v>10</v>
      </c>
      <c r="G44" s="58">
        <v>10729.64</v>
      </c>
      <c r="H44" s="14">
        <f t="shared" si="4"/>
        <v>107296.4</v>
      </c>
      <c r="I44" s="15">
        <v>10935.65</v>
      </c>
      <c r="J44" s="14">
        <f t="shared" si="5"/>
        <v>109356.5</v>
      </c>
      <c r="K44" s="14">
        <f t="shared" si="6"/>
        <v>10832.645</v>
      </c>
      <c r="L44" s="16">
        <f t="shared" si="7"/>
        <v>108326.45000000001</v>
      </c>
      <c r="M44" s="62" t="s">
        <v>13</v>
      </c>
      <c r="N44" s="13" t="s">
        <v>32</v>
      </c>
      <c r="O44" s="64" t="s">
        <v>93</v>
      </c>
    </row>
    <row r="45" spans="1:15" s="61" customFormat="1" ht="42.75" customHeight="1">
      <c r="A45" s="54"/>
      <c r="B45" s="54"/>
      <c r="C45" s="55">
        <v>31</v>
      </c>
      <c r="D45" s="65" t="s">
        <v>94</v>
      </c>
      <c r="E45" s="56" t="s">
        <v>18</v>
      </c>
      <c r="F45" s="57">
        <v>11</v>
      </c>
      <c r="G45" s="58">
        <v>2665.16</v>
      </c>
      <c r="H45" s="14">
        <f t="shared" si="4"/>
        <v>29316.76</v>
      </c>
      <c r="I45" s="15">
        <v>2716.33</v>
      </c>
      <c r="J45" s="14">
        <f t="shared" si="5"/>
        <v>29879.629999999997</v>
      </c>
      <c r="K45" s="14">
        <f t="shared" si="6"/>
        <v>2690.745</v>
      </c>
      <c r="L45" s="16">
        <f t="shared" si="7"/>
        <v>29598.195</v>
      </c>
      <c r="M45" s="62" t="s">
        <v>13</v>
      </c>
      <c r="N45" s="13" t="s">
        <v>40</v>
      </c>
      <c r="O45" s="64" t="s">
        <v>95</v>
      </c>
    </row>
    <row r="46" spans="1:15" s="61" customFormat="1" ht="67.5" customHeight="1">
      <c r="A46" s="54"/>
      <c r="B46" s="54"/>
      <c r="C46" s="55">
        <v>32</v>
      </c>
      <c r="D46" s="65" t="s">
        <v>96</v>
      </c>
      <c r="E46" s="56" t="s">
        <v>18</v>
      </c>
      <c r="F46" s="57">
        <v>6</v>
      </c>
      <c r="G46" s="58">
        <v>863.54</v>
      </c>
      <c r="H46" s="14">
        <f t="shared" si="4"/>
        <v>5181.24</v>
      </c>
      <c r="I46" s="15">
        <v>880.12</v>
      </c>
      <c r="J46" s="14">
        <f t="shared" si="5"/>
        <v>5280.72</v>
      </c>
      <c r="K46" s="14">
        <f t="shared" si="6"/>
        <v>871.8299999999999</v>
      </c>
      <c r="L46" s="16">
        <f t="shared" si="7"/>
        <v>5230.98</v>
      </c>
      <c r="M46" s="62" t="s">
        <v>13</v>
      </c>
      <c r="N46" s="13" t="s">
        <v>32</v>
      </c>
      <c r="O46" s="64" t="s">
        <v>97</v>
      </c>
    </row>
    <row r="47" spans="1:15" s="61" customFormat="1" ht="51" customHeight="1">
      <c r="A47" s="54"/>
      <c r="B47" s="54"/>
      <c r="C47" s="55">
        <v>33</v>
      </c>
      <c r="D47" s="65" t="s">
        <v>132</v>
      </c>
      <c r="E47" s="56" t="s">
        <v>18</v>
      </c>
      <c r="F47" s="57">
        <v>1</v>
      </c>
      <c r="G47" s="58">
        <v>2665.16</v>
      </c>
      <c r="H47" s="14">
        <f t="shared" si="4"/>
        <v>2665.16</v>
      </c>
      <c r="I47" s="15">
        <v>2716.33</v>
      </c>
      <c r="J47" s="14">
        <f t="shared" si="5"/>
        <v>2716.33</v>
      </c>
      <c r="K47" s="14">
        <v>2076.9</v>
      </c>
      <c r="L47" s="16">
        <v>6230.7</v>
      </c>
      <c r="M47" s="62" t="s">
        <v>13</v>
      </c>
      <c r="N47" s="13" t="s">
        <v>40</v>
      </c>
      <c r="O47" s="64" t="s">
        <v>133</v>
      </c>
    </row>
    <row r="48" spans="1:15" s="61" customFormat="1" ht="49.5" customHeight="1">
      <c r="A48" s="54"/>
      <c r="B48" s="54"/>
      <c r="C48" s="55">
        <v>34</v>
      </c>
      <c r="D48" s="65" t="s">
        <v>134</v>
      </c>
      <c r="E48" s="56" t="s">
        <v>18</v>
      </c>
      <c r="F48" s="57">
        <v>1</v>
      </c>
      <c r="G48" s="58">
        <v>5740.35</v>
      </c>
      <c r="H48" s="14">
        <f t="shared" si="4"/>
        <v>5740.35</v>
      </c>
      <c r="I48" s="15">
        <v>5850.56</v>
      </c>
      <c r="J48" s="14">
        <f t="shared" si="5"/>
        <v>5850.56</v>
      </c>
      <c r="K48" s="14">
        <v>4473.94</v>
      </c>
      <c r="L48" s="16">
        <v>8947.87</v>
      </c>
      <c r="M48" s="62" t="s">
        <v>13</v>
      </c>
      <c r="N48" s="13" t="s">
        <v>35</v>
      </c>
      <c r="O48" s="64" t="s">
        <v>135</v>
      </c>
    </row>
    <row r="49" spans="1:15" s="61" customFormat="1" ht="44.25" customHeight="1">
      <c r="A49" s="54"/>
      <c r="B49" s="54"/>
      <c r="C49" s="55">
        <v>35</v>
      </c>
      <c r="D49" s="65" t="s">
        <v>98</v>
      </c>
      <c r="E49" s="56" t="s">
        <v>18</v>
      </c>
      <c r="F49" s="57">
        <v>7</v>
      </c>
      <c r="G49" s="58">
        <v>1988.77</v>
      </c>
      <c r="H49" s="14">
        <f t="shared" si="4"/>
        <v>13921.39</v>
      </c>
      <c r="I49" s="15">
        <v>2026.95</v>
      </c>
      <c r="J49" s="14">
        <f t="shared" si="5"/>
        <v>14188.65</v>
      </c>
      <c r="K49" s="14">
        <f aca="true" t="shared" si="8" ref="K49:K62">(G49+I49)/2</f>
        <v>2007.8600000000001</v>
      </c>
      <c r="L49" s="16">
        <f t="shared" si="7"/>
        <v>14055.02</v>
      </c>
      <c r="M49" s="62" t="s">
        <v>13</v>
      </c>
      <c r="N49" s="13" t="s">
        <v>40</v>
      </c>
      <c r="O49" s="64" t="s">
        <v>99</v>
      </c>
    </row>
    <row r="50" spans="1:15" s="61" customFormat="1" ht="39.75" customHeight="1">
      <c r="A50" s="54"/>
      <c r="B50" s="54"/>
      <c r="C50" s="55">
        <v>36</v>
      </c>
      <c r="D50" s="65" t="s">
        <v>100</v>
      </c>
      <c r="E50" s="56" t="s">
        <v>18</v>
      </c>
      <c r="F50" s="57">
        <v>5</v>
      </c>
      <c r="G50" s="58">
        <v>2938.52</v>
      </c>
      <c r="H50" s="14">
        <f t="shared" si="4"/>
        <v>14692.6</v>
      </c>
      <c r="I50" s="15">
        <v>2994.94</v>
      </c>
      <c r="J50" s="14">
        <f t="shared" si="5"/>
        <v>14974.7</v>
      </c>
      <c r="K50" s="14">
        <f t="shared" si="8"/>
        <v>2966.73</v>
      </c>
      <c r="L50" s="16">
        <f t="shared" si="7"/>
        <v>14833.65</v>
      </c>
      <c r="M50" s="62" t="s">
        <v>13</v>
      </c>
      <c r="N50" s="13" t="s">
        <v>35</v>
      </c>
      <c r="O50" s="64" t="s">
        <v>101</v>
      </c>
    </row>
    <row r="51" spans="1:15" s="61" customFormat="1" ht="31.5" customHeight="1">
      <c r="A51" s="54"/>
      <c r="B51" s="54"/>
      <c r="C51" s="55">
        <v>37</v>
      </c>
      <c r="D51" s="65" t="s">
        <v>102</v>
      </c>
      <c r="E51" s="56" t="s">
        <v>12</v>
      </c>
      <c r="F51" s="57">
        <v>1</v>
      </c>
      <c r="G51" s="58">
        <v>7646.7</v>
      </c>
      <c r="H51" s="14">
        <f t="shared" si="4"/>
        <v>7646.7</v>
      </c>
      <c r="I51" s="15">
        <v>7793.52</v>
      </c>
      <c r="J51" s="14">
        <f t="shared" si="5"/>
        <v>7793.52</v>
      </c>
      <c r="K51" s="14">
        <f t="shared" si="8"/>
        <v>7720.110000000001</v>
      </c>
      <c r="L51" s="16">
        <f t="shared" si="7"/>
        <v>7720.110000000001</v>
      </c>
      <c r="M51" s="62" t="s">
        <v>13</v>
      </c>
      <c r="N51" s="13" t="s">
        <v>35</v>
      </c>
      <c r="O51" s="64" t="s">
        <v>103</v>
      </c>
    </row>
    <row r="52" spans="1:15" s="61" customFormat="1" ht="31.5" customHeight="1">
      <c r="A52" s="54"/>
      <c r="B52" s="54"/>
      <c r="C52" s="55">
        <v>38</v>
      </c>
      <c r="D52" s="66" t="s">
        <v>136</v>
      </c>
      <c r="E52" s="56" t="s">
        <v>12</v>
      </c>
      <c r="F52" s="57">
        <v>1</v>
      </c>
      <c r="G52" s="58">
        <v>1311.44</v>
      </c>
      <c r="H52" s="14">
        <f t="shared" si="4"/>
        <v>1311.44</v>
      </c>
      <c r="I52" s="15">
        <v>1336.62</v>
      </c>
      <c r="J52" s="14">
        <f t="shared" si="5"/>
        <v>1336.62</v>
      </c>
      <c r="K52" s="14">
        <f t="shared" si="8"/>
        <v>1324.03</v>
      </c>
      <c r="L52" s="16">
        <f t="shared" si="7"/>
        <v>1324.03</v>
      </c>
      <c r="M52" s="62" t="s">
        <v>13</v>
      </c>
      <c r="N52" s="13" t="s">
        <v>35</v>
      </c>
      <c r="O52" s="64" t="s">
        <v>144</v>
      </c>
    </row>
    <row r="53" spans="1:15" s="61" customFormat="1" ht="31.5" customHeight="1">
      <c r="A53" s="54"/>
      <c r="B53" s="54"/>
      <c r="C53" s="55">
        <v>39</v>
      </c>
      <c r="D53" s="66" t="s">
        <v>137</v>
      </c>
      <c r="E53" s="56" t="s">
        <v>12</v>
      </c>
      <c r="F53" s="57">
        <v>1</v>
      </c>
      <c r="G53" s="58">
        <v>13727.27</v>
      </c>
      <c r="H53" s="14">
        <f t="shared" si="4"/>
        <v>13727.27</v>
      </c>
      <c r="I53" s="15">
        <v>13990.83</v>
      </c>
      <c r="J53" s="14">
        <f t="shared" si="5"/>
        <v>13990.83</v>
      </c>
      <c r="K53" s="14">
        <f t="shared" si="8"/>
        <v>13859.05</v>
      </c>
      <c r="L53" s="16">
        <f t="shared" si="7"/>
        <v>13859.05</v>
      </c>
      <c r="M53" s="62" t="s">
        <v>13</v>
      </c>
      <c r="N53" s="13" t="s">
        <v>32</v>
      </c>
      <c r="O53" s="64" t="s">
        <v>145</v>
      </c>
    </row>
    <row r="54" spans="1:15" s="61" customFormat="1" ht="31.5" customHeight="1">
      <c r="A54" s="54"/>
      <c r="B54" s="54"/>
      <c r="C54" s="55">
        <v>40</v>
      </c>
      <c r="D54" s="66" t="s">
        <v>150</v>
      </c>
      <c r="E54" s="56" t="s">
        <v>12</v>
      </c>
      <c r="F54" s="57">
        <v>2</v>
      </c>
      <c r="G54" s="58">
        <v>7882.29</v>
      </c>
      <c r="H54" s="14">
        <f t="shared" si="4"/>
        <v>15764.58</v>
      </c>
      <c r="I54" s="15">
        <v>8033.63</v>
      </c>
      <c r="J54" s="14">
        <f t="shared" si="5"/>
        <v>16067.26</v>
      </c>
      <c r="K54" s="14">
        <f t="shared" si="8"/>
        <v>7957.96</v>
      </c>
      <c r="L54" s="16">
        <f t="shared" si="7"/>
        <v>15915.92</v>
      </c>
      <c r="M54" s="62" t="s">
        <v>13</v>
      </c>
      <c r="N54" s="13" t="s">
        <v>32</v>
      </c>
      <c r="O54" s="64" t="s">
        <v>153</v>
      </c>
    </row>
    <row r="55" spans="1:15" s="61" customFormat="1" ht="31.5" customHeight="1">
      <c r="A55" s="54"/>
      <c r="B55" s="54"/>
      <c r="C55" s="55">
        <v>41</v>
      </c>
      <c r="D55" s="66" t="s">
        <v>154</v>
      </c>
      <c r="E55" s="56" t="s">
        <v>12</v>
      </c>
      <c r="F55" s="57">
        <v>1</v>
      </c>
      <c r="G55" s="58">
        <v>20780.87</v>
      </c>
      <c r="H55" s="14">
        <f t="shared" si="4"/>
        <v>20780.87</v>
      </c>
      <c r="I55" s="15">
        <v>21095.48</v>
      </c>
      <c r="J55" s="14">
        <f t="shared" si="5"/>
        <v>21095.48</v>
      </c>
      <c r="K55" s="14">
        <f t="shared" si="8"/>
        <v>20938.175</v>
      </c>
      <c r="L55" s="16">
        <f t="shared" si="7"/>
        <v>20938.175</v>
      </c>
      <c r="M55" s="62" t="s">
        <v>13</v>
      </c>
      <c r="N55" s="13" t="s">
        <v>40</v>
      </c>
      <c r="O55" s="64" t="s">
        <v>146</v>
      </c>
    </row>
    <row r="56" spans="1:15" s="61" customFormat="1" ht="31.5" customHeight="1">
      <c r="A56" s="54"/>
      <c r="B56" s="54"/>
      <c r="C56" s="55">
        <v>42</v>
      </c>
      <c r="D56" s="66" t="s">
        <v>155</v>
      </c>
      <c r="E56" s="56" t="s">
        <v>12</v>
      </c>
      <c r="F56" s="57">
        <v>1</v>
      </c>
      <c r="G56" s="58">
        <v>5311.95</v>
      </c>
      <c r="H56" s="14">
        <f t="shared" si="4"/>
        <v>5311.95</v>
      </c>
      <c r="I56" s="15">
        <v>5413.94</v>
      </c>
      <c r="J56" s="14">
        <f t="shared" si="5"/>
        <v>5413.94</v>
      </c>
      <c r="K56" s="14">
        <f t="shared" si="8"/>
        <v>5362.945</v>
      </c>
      <c r="L56" s="16">
        <f t="shared" si="7"/>
        <v>5362.945</v>
      </c>
      <c r="M56" s="62" t="s">
        <v>13</v>
      </c>
      <c r="N56" s="13" t="s">
        <v>35</v>
      </c>
      <c r="O56" s="64" t="s">
        <v>159</v>
      </c>
    </row>
    <row r="57" spans="1:15" s="61" customFormat="1" ht="31.5" customHeight="1">
      <c r="A57" s="54"/>
      <c r="B57" s="54"/>
      <c r="C57" s="55">
        <v>43</v>
      </c>
      <c r="D57" s="66" t="s">
        <v>138</v>
      </c>
      <c r="E57" s="56" t="s">
        <v>12</v>
      </c>
      <c r="F57" s="57">
        <v>1</v>
      </c>
      <c r="G57" s="58">
        <v>6644.91</v>
      </c>
      <c r="H57" s="14">
        <f t="shared" si="4"/>
        <v>6644.91</v>
      </c>
      <c r="I57" s="15">
        <v>6772.49</v>
      </c>
      <c r="J57" s="14">
        <f t="shared" si="5"/>
        <v>6772.49</v>
      </c>
      <c r="K57" s="14">
        <f t="shared" si="8"/>
        <v>6708.7</v>
      </c>
      <c r="L57" s="16">
        <f t="shared" si="7"/>
        <v>6708.7</v>
      </c>
      <c r="M57" s="62" t="s">
        <v>13</v>
      </c>
      <c r="N57" s="13" t="s">
        <v>40</v>
      </c>
      <c r="O57" s="64" t="s">
        <v>146</v>
      </c>
    </row>
    <row r="58" spans="1:15" s="61" customFormat="1" ht="31.5" customHeight="1">
      <c r="A58" s="54"/>
      <c r="B58" s="54"/>
      <c r="C58" s="55">
        <v>44</v>
      </c>
      <c r="D58" s="66" t="s">
        <v>139</v>
      </c>
      <c r="E58" s="56" t="s">
        <v>12</v>
      </c>
      <c r="F58" s="57">
        <v>1</v>
      </c>
      <c r="G58" s="58">
        <v>4735.72</v>
      </c>
      <c r="H58" s="14">
        <f t="shared" si="4"/>
        <v>4735.72</v>
      </c>
      <c r="I58" s="15">
        <v>4826.65</v>
      </c>
      <c r="J58" s="14">
        <f t="shared" si="5"/>
        <v>4826.65</v>
      </c>
      <c r="K58" s="14">
        <f t="shared" si="8"/>
        <v>4781.1849999999995</v>
      </c>
      <c r="L58" s="16">
        <f t="shared" si="7"/>
        <v>4781.1849999999995</v>
      </c>
      <c r="M58" s="62" t="s">
        <v>13</v>
      </c>
      <c r="N58" s="13" t="s">
        <v>40</v>
      </c>
      <c r="O58" s="64" t="s">
        <v>147</v>
      </c>
    </row>
    <row r="59" spans="1:15" s="61" customFormat="1" ht="73.5" customHeight="1">
      <c r="A59" s="54"/>
      <c r="B59" s="54"/>
      <c r="C59" s="55">
        <v>45</v>
      </c>
      <c r="D59" s="66" t="s">
        <v>140</v>
      </c>
      <c r="E59" s="56" t="s">
        <v>12</v>
      </c>
      <c r="F59" s="57">
        <v>1</v>
      </c>
      <c r="G59" s="58">
        <v>5260.62</v>
      </c>
      <c r="H59" s="14">
        <f t="shared" si="4"/>
        <v>5260.62</v>
      </c>
      <c r="I59" s="15">
        <v>5361.62</v>
      </c>
      <c r="J59" s="14">
        <f t="shared" si="5"/>
        <v>5361.62</v>
      </c>
      <c r="K59" s="14">
        <f t="shared" si="8"/>
        <v>5311.12</v>
      </c>
      <c r="L59" s="16">
        <f t="shared" si="7"/>
        <v>5311.12</v>
      </c>
      <c r="M59" s="62" t="s">
        <v>13</v>
      </c>
      <c r="N59" s="13" t="s">
        <v>35</v>
      </c>
      <c r="O59" s="64" t="s">
        <v>148</v>
      </c>
    </row>
    <row r="60" spans="1:15" s="61" customFormat="1" ht="66.75" customHeight="1">
      <c r="A60" s="54"/>
      <c r="B60" s="54"/>
      <c r="C60" s="55">
        <v>46</v>
      </c>
      <c r="D60" s="66" t="s">
        <v>141</v>
      </c>
      <c r="E60" s="56" t="s">
        <v>12</v>
      </c>
      <c r="F60" s="57">
        <v>1</v>
      </c>
      <c r="G60" s="58">
        <v>4454.22</v>
      </c>
      <c r="H60" s="14">
        <f t="shared" si="4"/>
        <v>4454.22</v>
      </c>
      <c r="I60" s="15">
        <v>4539.74</v>
      </c>
      <c r="J60" s="14">
        <f t="shared" si="5"/>
        <v>4539.74</v>
      </c>
      <c r="K60" s="14">
        <f t="shared" si="8"/>
        <v>4496.98</v>
      </c>
      <c r="L60" s="16">
        <f t="shared" si="7"/>
        <v>4496.98</v>
      </c>
      <c r="M60" s="62" t="s">
        <v>13</v>
      </c>
      <c r="N60" s="13" t="s">
        <v>35</v>
      </c>
      <c r="O60" s="64" t="s">
        <v>149</v>
      </c>
    </row>
    <row r="61" spans="1:15" s="61" customFormat="1" ht="43.5" customHeight="1">
      <c r="A61" s="54"/>
      <c r="B61" s="54"/>
      <c r="C61" s="55">
        <v>47</v>
      </c>
      <c r="D61" s="76" t="s">
        <v>104</v>
      </c>
      <c r="E61" s="56" t="s">
        <v>18</v>
      </c>
      <c r="F61" s="57">
        <v>5</v>
      </c>
      <c r="G61" s="58">
        <v>1183.94</v>
      </c>
      <c r="H61" s="14">
        <f t="shared" si="4"/>
        <v>5919.700000000001</v>
      </c>
      <c r="I61" s="15">
        <v>1206.67</v>
      </c>
      <c r="J61" s="14">
        <f t="shared" si="5"/>
        <v>6033.35</v>
      </c>
      <c r="K61" s="14">
        <f t="shared" si="8"/>
        <v>1195.305</v>
      </c>
      <c r="L61" s="16">
        <f t="shared" si="7"/>
        <v>5976.525000000001</v>
      </c>
      <c r="M61" s="62" t="s">
        <v>13</v>
      </c>
      <c r="N61" s="13" t="s">
        <v>14</v>
      </c>
      <c r="O61" s="64" t="s">
        <v>105</v>
      </c>
    </row>
    <row r="62" spans="1:15" s="61" customFormat="1" ht="43.5" customHeight="1">
      <c r="A62" s="54"/>
      <c r="B62" s="54"/>
      <c r="C62" s="55">
        <v>48</v>
      </c>
      <c r="D62" s="76" t="s">
        <v>156</v>
      </c>
      <c r="E62" s="56" t="s">
        <v>18</v>
      </c>
      <c r="F62" s="57">
        <v>4</v>
      </c>
      <c r="G62" s="58">
        <v>745.13</v>
      </c>
      <c r="H62" s="14">
        <f t="shared" si="4"/>
        <v>2980.52</v>
      </c>
      <c r="I62" s="67">
        <v>759.44</v>
      </c>
      <c r="J62" s="14">
        <f t="shared" si="5"/>
        <v>3037.76</v>
      </c>
      <c r="K62" s="68">
        <f t="shared" si="8"/>
        <v>752.2850000000001</v>
      </c>
      <c r="L62" s="16">
        <f t="shared" si="7"/>
        <v>3009.1400000000003</v>
      </c>
      <c r="M62" s="62" t="s">
        <v>13</v>
      </c>
      <c r="N62" s="13" t="s">
        <v>14</v>
      </c>
      <c r="O62" s="64">
        <v>63042</v>
      </c>
    </row>
    <row r="63" spans="1:15" ht="26.25" customHeight="1">
      <c r="A63" s="25"/>
      <c r="B63" s="25"/>
      <c r="C63" s="26"/>
      <c r="D63" s="27"/>
      <c r="E63" s="28"/>
      <c r="F63" s="29"/>
      <c r="G63" s="34" t="s">
        <v>5</v>
      </c>
      <c r="H63" s="31">
        <f>SUM(H15:H62)</f>
        <v>900223.9899999996</v>
      </c>
      <c r="I63" s="34" t="s">
        <v>5</v>
      </c>
      <c r="J63" s="31">
        <f>SUM(J15:J62)</f>
        <v>917423.9999999999</v>
      </c>
      <c r="K63" s="34"/>
      <c r="L63" s="32">
        <f>SUM(L15:L62)</f>
        <v>915516.3650000001</v>
      </c>
      <c r="M63" s="32"/>
      <c r="N63" s="33"/>
      <c r="O63" s="53"/>
    </row>
    <row r="64" spans="1:15" ht="15" customHeight="1">
      <c r="A64" s="25"/>
      <c r="B64" s="25"/>
      <c r="C64" s="26"/>
      <c r="D64" s="27"/>
      <c r="E64" s="28"/>
      <c r="F64" s="29"/>
      <c r="G64" s="30"/>
      <c r="H64" s="31"/>
      <c r="I64" s="15"/>
      <c r="J64" s="31"/>
      <c r="K64" s="31"/>
      <c r="L64" s="32"/>
      <c r="M64" s="32"/>
      <c r="N64" s="33"/>
      <c r="O64" s="53"/>
    </row>
    <row r="65" spans="1:15" ht="15" customHeight="1">
      <c r="A65" s="25"/>
      <c r="B65" s="25"/>
      <c r="C65" s="79" t="s">
        <v>124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1:15" s="61" customFormat="1" ht="44.25" customHeight="1">
      <c r="A66" s="54"/>
      <c r="B66" s="54"/>
      <c r="C66" s="55">
        <v>1</v>
      </c>
      <c r="D66" s="69" t="s">
        <v>106</v>
      </c>
      <c r="E66" s="56" t="s">
        <v>18</v>
      </c>
      <c r="F66" s="57">
        <v>16</v>
      </c>
      <c r="G66" s="58">
        <v>600.25</v>
      </c>
      <c r="H66" s="14">
        <f aca="true" t="shared" si="9" ref="H66:H81">F66*G66</f>
        <v>9604</v>
      </c>
      <c r="I66" s="15">
        <v>613.4</v>
      </c>
      <c r="J66" s="14">
        <f aca="true" t="shared" si="10" ref="J66:J81">I66*F66</f>
        <v>9814.4</v>
      </c>
      <c r="K66" s="14">
        <f aca="true" t="shared" si="11" ref="K66:K81">(G66+I66)/2</f>
        <v>606.825</v>
      </c>
      <c r="L66" s="16">
        <f aca="true" t="shared" si="12" ref="L66:L81">F66*K66</f>
        <v>9709.2</v>
      </c>
      <c r="M66" s="62" t="s">
        <v>13</v>
      </c>
      <c r="N66" s="13" t="s">
        <v>14</v>
      </c>
      <c r="O66" s="64" t="s">
        <v>19</v>
      </c>
    </row>
    <row r="67" spans="1:15" s="61" customFormat="1" ht="43.5" customHeight="1">
      <c r="A67" s="54"/>
      <c r="B67" s="54"/>
      <c r="C67" s="55">
        <v>2</v>
      </c>
      <c r="D67" s="69" t="s">
        <v>107</v>
      </c>
      <c r="E67" s="56" t="s">
        <v>12</v>
      </c>
      <c r="F67" s="57">
        <v>10</v>
      </c>
      <c r="G67" s="58">
        <v>1241.88</v>
      </c>
      <c r="H67" s="14">
        <f t="shared" si="9"/>
        <v>12418.800000000001</v>
      </c>
      <c r="I67" s="15">
        <v>1269.08</v>
      </c>
      <c r="J67" s="14">
        <f t="shared" si="10"/>
        <v>12690.8</v>
      </c>
      <c r="K67" s="14">
        <f t="shared" si="11"/>
        <v>1255.48</v>
      </c>
      <c r="L67" s="16">
        <f t="shared" si="12"/>
        <v>12554.8</v>
      </c>
      <c r="M67" s="62" t="s">
        <v>13</v>
      </c>
      <c r="N67" s="13" t="s">
        <v>32</v>
      </c>
      <c r="O67" s="64" t="s">
        <v>19</v>
      </c>
    </row>
    <row r="68" spans="1:15" s="61" customFormat="1" ht="49.5" customHeight="1">
      <c r="A68" s="54"/>
      <c r="B68" s="54"/>
      <c r="C68" s="55">
        <v>3</v>
      </c>
      <c r="D68" s="69" t="s">
        <v>108</v>
      </c>
      <c r="E68" s="56" t="s">
        <v>18</v>
      </c>
      <c r="F68" s="57">
        <v>5</v>
      </c>
      <c r="G68" s="58">
        <v>1407.47</v>
      </c>
      <c r="H68" s="14">
        <f t="shared" si="9"/>
        <v>7037.35</v>
      </c>
      <c r="I68" s="15">
        <v>1438.29</v>
      </c>
      <c r="J68" s="14">
        <f t="shared" si="10"/>
        <v>7191.45</v>
      </c>
      <c r="K68" s="14">
        <f t="shared" si="11"/>
        <v>1422.88</v>
      </c>
      <c r="L68" s="16">
        <f t="shared" si="12"/>
        <v>7114.400000000001</v>
      </c>
      <c r="M68" s="62" t="s">
        <v>13</v>
      </c>
      <c r="N68" s="13" t="s">
        <v>32</v>
      </c>
      <c r="O68" s="64" t="s">
        <v>105</v>
      </c>
    </row>
    <row r="69" spans="1:15" s="61" customFormat="1" ht="48" customHeight="1">
      <c r="A69" s="54"/>
      <c r="B69" s="54"/>
      <c r="C69" s="55">
        <v>4</v>
      </c>
      <c r="D69" s="69" t="s">
        <v>109</v>
      </c>
      <c r="E69" s="56" t="s">
        <v>18</v>
      </c>
      <c r="F69" s="57">
        <v>5</v>
      </c>
      <c r="G69" s="58">
        <v>5282.15</v>
      </c>
      <c r="H69" s="14">
        <f t="shared" si="9"/>
        <v>26410.75</v>
      </c>
      <c r="I69" s="15">
        <v>2397.83</v>
      </c>
      <c r="J69" s="14">
        <f t="shared" si="10"/>
        <v>11989.15</v>
      </c>
      <c r="K69" s="14">
        <f t="shared" si="11"/>
        <v>3839.99</v>
      </c>
      <c r="L69" s="16">
        <f t="shared" si="12"/>
        <v>19199.949999999997</v>
      </c>
      <c r="M69" s="62" t="s">
        <v>13</v>
      </c>
      <c r="N69" s="13" t="s">
        <v>32</v>
      </c>
      <c r="O69" s="64" t="s">
        <v>105</v>
      </c>
    </row>
    <row r="70" spans="1:15" s="61" customFormat="1" ht="48" customHeight="1">
      <c r="A70" s="54"/>
      <c r="B70" s="54"/>
      <c r="C70" s="55">
        <v>5</v>
      </c>
      <c r="D70" s="69" t="s">
        <v>151</v>
      </c>
      <c r="E70" s="56" t="s">
        <v>18</v>
      </c>
      <c r="F70" s="57">
        <v>2</v>
      </c>
      <c r="G70" s="58">
        <v>3468.18</v>
      </c>
      <c r="H70" s="14">
        <f t="shared" si="9"/>
        <v>6936.36</v>
      </c>
      <c r="I70" s="15">
        <v>3544.13</v>
      </c>
      <c r="J70" s="14">
        <f t="shared" si="10"/>
        <v>7088.26</v>
      </c>
      <c r="K70" s="14">
        <f t="shared" si="11"/>
        <v>3506.1549999999997</v>
      </c>
      <c r="L70" s="16">
        <f t="shared" si="12"/>
        <v>7012.3099999999995</v>
      </c>
      <c r="M70" s="62" t="s">
        <v>13</v>
      </c>
      <c r="N70" s="13" t="s">
        <v>35</v>
      </c>
      <c r="O70" s="64" t="s">
        <v>105</v>
      </c>
    </row>
    <row r="71" spans="1:15" s="61" customFormat="1" ht="46.5" customHeight="1">
      <c r="A71" s="54"/>
      <c r="B71" s="54"/>
      <c r="C71" s="55">
        <v>6</v>
      </c>
      <c r="D71" s="69" t="s">
        <v>110</v>
      </c>
      <c r="E71" s="56" t="s">
        <v>18</v>
      </c>
      <c r="F71" s="57">
        <v>9</v>
      </c>
      <c r="G71" s="58">
        <v>11768.04</v>
      </c>
      <c r="H71" s="14">
        <f t="shared" si="9"/>
        <v>105912.36000000002</v>
      </c>
      <c r="I71" s="15">
        <v>12025.76</v>
      </c>
      <c r="J71" s="14">
        <f t="shared" si="10"/>
        <v>108231.84</v>
      </c>
      <c r="K71" s="14">
        <f t="shared" si="11"/>
        <v>11896.900000000001</v>
      </c>
      <c r="L71" s="16">
        <f t="shared" si="12"/>
        <v>107072.1</v>
      </c>
      <c r="M71" s="62" t="s">
        <v>13</v>
      </c>
      <c r="N71" s="13" t="s">
        <v>32</v>
      </c>
      <c r="O71" s="64" t="s">
        <v>111</v>
      </c>
    </row>
    <row r="72" spans="1:15" s="61" customFormat="1" ht="48.75" customHeight="1">
      <c r="A72" s="54"/>
      <c r="B72" s="54"/>
      <c r="C72" s="55">
        <v>7</v>
      </c>
      <c r="D72" s="69" t="s">
        <v>112</v>
      </c>
      <c r="E72" s="56" t="s">
        <v>18</v>
      </c>
      <c r="F72" s="57">
        <v>10</v>
      </c>
      <c r="G72" s="58">
        <v>2498.97</v>
      </c>
      <c r="H72" s="14">
        <f t="shared" si="9"/>
        <v>24989.699999999997</v>
      </c>
      <c r="I72" s="15">
        <v>2553.7</v>
      </c>
      <c r="J72" s="14">
        <f t="shared" si="10"/>
        <v>25537</v>
      </c>
      <c r="K72" s="14">
        <f t="shared" si="11"/>
        <v>2526.335</v>
      </c>
      <c r="L72" s="16">
        <f t="shared" si="12"/>
        <v>25263.35</v>
      </c>
      <c r="M72" s="62" t="s">
        <v>13</v>
      </c>
      <c r="N72" s="13" t="s">
        <v>35</v>
      </c>
      <c r="O72" s="64" t="s">
        <v>113</v>
      </c>
    </row>
    <row r="73" spans="1:15" s="61" customFormat="1" ht="43.5" customHeight="1">
      <c r="A73" s="54"/>
      <c r="B73" s="54"/>
      <c r="C73" s="55">
        <v>8</v>
      </c>
      <c r="D73" s="69" t="s">
        <v>114</v>
      </c>
      <c r="E73" s="56" t="s">
        <v>18</v>
      </c>
      <c r="F73" s="57">
        <v>8</v>
      </c>
      <c r="G73" s="58">
        <v>3660.71</v>
      </c>
      <c r="H73" s="14">
        <f t="shared" si="9"/>
        <v>29285.68</v>
      </c>
      <c r="I73" s="15">
        <v>3740.88</v>
      </c>
      <c r="J73" s="14">
        <f t="shared" si="10"/>
        <v>29927.04</v>
      </c>
      <c r="K73" s="14">
        <f t="shared" si="11"/>
        <v>3700.795</v>
      </c>
      <c r="L73" s="16">
        <f t="shared" si="12"/>
        <v>29606.36</v>
      </c>
      <c r="M73" s="62" t="s">
        <v>13</v>
      </c>
      <c r="N73" s="13" t="s">
        <v>40</v>
      </c>
      <c r="O73" s="64" t="s">
        <v>115</v>
      </c>
    </row>
    <row r="74" spans="1:15" s="61" customFormat="1" ht="47.25" customHeight="1">
      <c r="A74" s="54"/>
      <c r="B74" s="54"/>
      <c r="C74" s="55">
        <v>9</v>
      </c>
      <c r="D74" s="69" t="s">
        <v>116</v>
      </c>
      <c r="E74" s="56" t="s">
        <v>18</v>
      </c>
      <c r="F74" s="57">
        <v>8</v>
      </c>
      <c r="G74" s="58">
        <v>2989.77</v>
      </c>
      <c r="H74" s="14">
        <f t="shared" si="9"/>
        <v>23918.16</v>
      </c>
      <c r="I74" s="15">
        <v>3055.25</v>
      </c>
      <c r="J74" s="14">
        <f t="shared" si="10"/>
        <v>24442</v>
      </c>
      <c r="K74" s="14">
        <f t="shared" si="11"/>
        <v>3022.51</v>
      </c>
      <c r="L74" s="16">
        <f t="shared" si="12"/>
        <v>24180.08</v>
      </c>
      <c r="M74" s="62" t="s">
        <v>13</v>
      </c>
      <c r="N74" s="13" t="s">
        <v>40</v>
      </c>
      <c r="O74" s="64" t="s">
        <v>117</v>
      </c>
    </row>
    <row r="75" spans="1:15" s="61" customFormat="1" ht="44.25" customHeight="1">
      <c r="A75" s="54"/>
      <c r="B75" s="54"/>
      <c r="C75" s="55">
        <v>10</v>
      </c>
      <c r="D75" s="69" t="s">
        <v>118</v>
      </c>
      <c r="E75" s="56" t="s">
        <v>18</v>
      </c>
      <c r="F75" s="57">
        <v>8</v>
      </c>
      <c r="G75" s="58">
        <v>3990.75</v>
      </c>
      <c r="H75" s="14">
        <f t="shared" si="9"/>
        <v>31926</v>
      </c>
      <c r="I75" s="15">
        <v>4078.15</v>
      </c>
      <c r="J75" s="14">
        <f t="shared" si="10"/>
        <v>32625.2</v>
      </c>
      <c r="K75" s="14">
        <f t="shared" si="11"/>
        <v>4034.45</v>
      </c>
      <c r="L75" s="16">
        <f t="shared" si="12"/>
        <v>32275.6</v>
      </c>
      <c r="M75" s="62" t="s">
        <v>13</v>
      </c>
      <c r="N75" s="13" t="s">
        <v>40</v>
      </c>
      <c r="O75" s="64" t="s">
        <v>119</v>
      </c>
    </row>
    <row r="76" spans="1:15" s="61" customFormat="1" ht="48.75" customHeight="1">
      <c r="A76" s="54"/>
      <c r="B76" s="54"/>
      <c r="C76" s="55">
        <v>11</v>
      </c>
      <c r="D76" s="69" t="s">
        <v>120</v>
      </c>
      <c r="E76" s="56" t="s">
        <v>18</v>
      </c>
      <c r="F76" s="57">
        <v>4</v>
      </c>
      <c r="G76" s="58">
        <v>5603.68</v>
      </c>
      <c r="H76" s="14">
        <f t="shared" si="9"/>
        <v>22414.72</v>
      </c>
      <c r="I76" s="15">
        <v>5726.4</v>
      </c>
      <c r="J76" s="14">
        <f t="shared" si="10"/>
        <v>22905.6</v>
      </c>
      <c r="K76" s="14">
        <f t="shared" si="11"/>
        <v>5665.04</v>
      </c>
      <c r="L76" s="16">
        <f t="shared" si="12"/>
        <v>22660.16</v>
      </c>
      <c r="M76" s="62" t="s">
        <v>13</v>
      </c>
      <c r="N76" s="13" t="s">
        <v>32</v>
      </c>
      <c r="O76" s="64" t="s">
        <v>121</v>
      </c>
    </row>
    <row r="77" spans="1:15" s="61" customFormat="1" ht="48.75" customHeight="1" thickBot="1">
      <c r="A77" s="54"/>
      <c r="B77" s="54"/>
      <c r="C77" s="55">
        <v>12</v>
      </c>
      <c r="D77" s="66" t="s">
        <v>125</v>
      </c>
      <c r="E77" s="56" t="s">
        <v>18</v>
      </c>
      <c r="F77" s="57">
        <v>1</v>
      </c>
      <c r="G77" s="58">
        <v>23425.81</v>
      </c>
      <c r="H77" s="14">
        <f t="shared" si="9"/>
        <v>23425.81</v>
      </c>
      <c r="I77" s="67">
        <v>23938.84</v>
      </c>
      <c r="J77" s="14">
        <f t="shared" si="10"/>
        <v>23938.84</v>
      </c>
      <c r="K77" s="68">
        <f t="shared" si="11"/>
        <v>23682.325</v>
      </c>
      <c r="L77" s="16">
        <f t="shared" si="12"/>
        <v>23682.325</v>
      </c>
      <c r="M77" s="62" t="s">
        <v>13</v>
      </c>
      <c r="N77" s="13" t="s">
        <v>35</v>
      </c>
      <c r="O77" s="70" t="s">
        <v>127</v>
      </c>
    </row>
    <row r="78" spans="1:15" s="61" customFormat="1" ht="48.75" customHeight="1" thickBot="1">
      <c r="A78" s="54"/>
      <c r="B78" s="54"/>
      <c r="C78" s="55">
        <v>13</v>
      </c>
      <c r="D78" s="71" t="s">
        <v>126</v>
      </c>
      <c r="E78" s="56" t="s">
        <v>12</v>
      </c>
      <c r="F78" s="57">
        <v>1</v>
      </c>
      <c r="G78" s="58">
        <v>21939.96</v>
      </c>
      <c r="H78" s="14">
        <f t="shared" si="9"/>
        <v>21939.96</v>
      </c>
      <c r="I78" s="67">
        <v>22420.45</v>
      </c>
      <c r="J78" s="14">
        <f t="shared" si="10"/>
        <v>22420.45</v>
      </c>
      <c r="K78" s="68">
        <f t="shared" si="11"/>
        <v>22180.205</v>
      </c>
      <c r="L78" s="16">
        <f t="shared" si="12"/>
        <v>22180.205</v>
      </c>
      <c r="M78" s="72" t="s">
        <v>13</v>
      </c>
      <c r="N78" s="73" t="s">
        <v>129</v>
      </c>
      <c r="O78" s="74" t="s">
        <v>130</v>
      </c>
    </row>
    <row r="79" spans="1:15" s="61" customFormat="1" ht="48.75" customHeight="1">
      <c r="A79" s="54"/>
      <c r="B79" s="54"/>
      <c r="C79" s="55">
        <v>14</v>
      </c>
      <c r="D79" s="71" t="s">
        <v>142</v>
      </c>
      <c r="E79" s="56" t="s">
        <v>12</v>
      </c>
      <c r="F79" s="57">
        <v>1</v>
      </c>
      <c r="G79" s="58">
        <v>34772.77</v>
      </c>
      <c r="H79" s="14">
        <f t="shared" si="9"/>
        <v>34772.77</v>
      </c>
      <c r="I79" s="67">
        <v>35534.29</v>
      </c>
      <c r="J79" s="14">
        <f t="shared" si="10"/>
        <v>35534.29</v>
      </c>
      <c r="K79" s="68">
        <f t="shared" si="11"/>
        <v>35153.53</v>
      </c>
      <c r="L79" s="16">
        <f t="shared" si="12"/>
        <v>35153.53</v>
      </c>
      <c r="M79" s="72" t="s">
        <v>13</v>
      </c>
      <c r="N79" s="73" t="s">
        <v>129</v>
      </c>
      <c r="O79" s="74" t="s">
        <v>143</v>
      </c>
    </row>
    <row r="80" spans="1:15" s="61" customFormat="1" ht="48.75" customHeight="1">
      <c r="A80" s="54"/>
      <c r="B80" s="54"/>
      <c r="C80" s="55">
        <v>15</v>
      </c>
      <c r="D80" s="71" t="s">
        <v>157</v>
      </c>
      <c r="E80" s="56" t="s">
        <v>12</v>
      </c>
      <c r="F80" s="57">
        <v>1</v>
      </c>
      <c r="G80" s="58">
        <v>1639.29</v>
      </c>
      <c r="H80" s="14">
        <f t="shared" si="9"/>
        <v>1639.29</v>
      </c>
      <c r="I80" s="67">
        <v>1675.19</v>
      </c>
      <c r="J80" s="14">
        <f t="shared" si="10"/>
        <v>1675.19</v>
      </c>
      <c r="K80" s="68">
        <f t="shared" si="11"/>
        <v>1657.24</v>
      </c>
      <c r="L80" s="16">
        <f t="shared" si="12"/>
        <v>1657.24</v>
      </c>
      <c r="M80" s="72" t="s">
        <v>13</v>
      </c>
      <c r="N80" s="75" t="s">
        <v>14</v>
      </c>
      <c r="O80" s="74" t="s">
        <v>105</v>
      </c>
    </row>
    <row r="81" spans="1:15" s="61" customFormat="1" ht="48.75" customHeight="1">
      <c r="A81" s="54"/>
      <c r="B81" s="54"/>
      <c r="C81" s="55">
        <v>16</v>
      </c>
      <c r="D81" s="71" t="s">
        <v>158</v>
      </c>
      <c r="E81" s="56" t="s">
        <v>12</v>
      </c>
      <c r="F81" s="57">
        <v>1</v>
      </c>
      <c r="G81" s="58">
        <v>23868.2</v>
      </c>
      <c r="H81" s="14">
        <f t="shared" si="9"/>
        <v>23868.2</v>
      </c>
      <c r="I81" s="67">
        <v>24390.91</v>
      </c>
      <c r="J81" s="14">
        <f t="shared" si="10"/>
        <v>24390.91</v>
      </c>
      <c r="K81" s="68">
        <f t="shared" si="11"/>
        <v>24129.555</v>
      </c>
      <c r="L81" s="16">
        <f t="shared" si="12"/>
        <v>24129.555</v>
      </c>
      <c r="M81" s="72" t="s">
        <v>13</v>
      </c>
      <c r="N81" s="75" t="s">
        <v>14</v>
      </c>
      <c r="O81" s="74" t="s">
        <v>105</v>
      </c>
    </row>
    <row r="82" spans="1:15" s="24" customFormat="1" ht="38.25" customHeight="1">
      <c r="A82" s="17"/>
      <c r="B82" s="17"/>
      <c r="C82" s="18"/>
      <c r="D82" s="35"/>
      <c r="E82" s="19"/>
      <c r="F82" s="20"/>
      <c r="G82" s="21" t="s">
        <v>5</v>
      </c>
      <c r="H82" s="14">
        <f>SUM(H66:H81)</f>
        <v>406499.91000000003</v>
      </c>
      <c r="I82" s="21" t="s">
        <v>5</v>
      </c>
      <c r="J82" s="14">
        <f>SUM(J66:J81)</f>
        <v>400402.42</v>
      </c>
      <c r="K82" s="21"/>
      <c r="L82" s="16">
        <f>SUM(L66:L81)</f>
        <v>403451.165</v>
      </c>
      <c r="M82" s="16"/>
      <c r="N82" s="23"/>
      <c r="O82" s="52"/>
    </row>
    <row r="83" spans="1:15" s="24" customFormat="1" ht="38.25" customHeight="1">
      <c r="A83" s="17"/>
      <c r="B83" s="17"/>
      <c r="C83" s="42"/>
      <c r="D83" s="43"/>
      <c r="E83" s="44"/>
      <c r="F83" s="45"/>
      <c r="G83" s="46"/>
      <c r="H83" s="47">
        <f>H82+H63+H12</f>
        <v>1634623.0399999996</v>
      </c>
      <c r="I83" s="46"/>
      <c r="J83" s="47">
        <f>J82+J63+J12</f>
        <v>1652021.27</v>
      </c>
      <c r="K83" s="46"/>
      <c r="L83" s="48"/>
      <c r="M83" s="48"/>
      <c r="N83" s="49"/>
      <c r="O83" s="50"/>
    </row>
    <row r="84" spans="4:15" s="40" customFormat="1" ht="12.75" customHeight="1">
      <c r="D84" s="38"/>
      <c r="E84" s="38"/>
      <c r="F84" s="41"/>
      <c r="G84" s="38"/>
      <c r="H84" s="38"/>
      <c r="I84" s="37"/>
      <c r="J84" s="38"/>
      <c r="K84" s="38"/>
      <c r="L84" s="38"/>
      <c r="M84" s="38"/>
      <c r="N84" s="38"/>
      <c r="O84" s="38"/>
    </row>
    <row r="85" spans="4:15" s="40" customFormat="1" ht="12.75" customHeight="1">
      <c r="D85" s="38"/>
      <c r="E85" s="38"/>
      <c r="F85" s="41"/>
      <c r="G85" s="38"/>
      <c r="H85" s="38"/>
      <c r="I85" s="37"/>
      <c r="J85" s="38"/>
      <c r="K85" s="38"/>
      <c r="L85" s="38"/>
      <c r="M85" s="38"/>
      <c r="N85" s="38"/>
      <c r="O85" s="38"/>
    </row>
    <row r="86" spans="4:15" s="40" customFormat="1" ht="12.75" customHeight="1">
      <c r="D86" s="38"/>
      <c r="E86" s="38"/>
      <c r="F86" s="41"/>
      <c r="G86" s="38"/>
      <c r="H86" s="38"/>
      <c r="I86" s="37"/>
      <c r="J86" s="38"/>
      <c r="K86" s="38"/>
      <c r="L86" s="38"/>
      <c r="M86" s="38"/>
      <c r="N86" s="38"/>
      <c r="O86" s="38"/>
    </row>
    <row r="87" spans="4:15" s="40" customFormat="1" ht="12.75" customHeight="1">
      <c r="D87" s="38"/>
      <c r="E87" s="38"/>
      <c r="F87" s="41"/>
      <c r="G87" s="38"/>
      <c r="H87" s="38"/>
      <c r="I87" s="37"/>
      <c r="J87" s="38"/>
      <c r="K87" s="38"/>
      <c r="L87" s="38"/>
      <c r="M87" s="38"/>
      <c r="N87" s="38"/>
      <c r="O87" s="38"/>
    </row>
    <row r="88" spans="4:15" s="40" customFormat="1" ht="12.75" customHeight="1">
      <c r="D88" s="38"/>
      <c r="E88" s="38"/>
      <c r="F88" s="41"/>
      <c r="G88" s="38"/>
      <c r="H88" s="38"/>
      <c r="I88" s="37"/>
      <c r="J88" s="38"/>
      <c r="K88" s="38"/>
      <c r="L88" s="38"/>
      <c r="M88" s="38"/>
      <c r="N88" s="38"/>
      <c r="O88" s="38"/>
    </row>
    <row r="89" spans="4:15" s="40" customFormat="1" ht="12.75" customHeight="1">
      <c r="D89" s="38"/>
      <c r="E89" s="38"/>
      <c r="F89" s="41"/>
      <c r="G89" s="38"/>
      <c r="H89" s="38"/>
      <c r="I89" s="37"/>
      <c r="J89" s="38"/>
      <c r="K89" s="38"/>
      <c r="L89" s="38"/>
      <c r="M89" s="38"/>
      <c r="N89" s="38"/>
      <c r="O89" s="38"/>
    </row>
    <row r="90" spans="4:15" s="40" customFormat="1" ht="12.75" customHeight="1">
      <c r="D90" s="38"/>
      <c r="E90" s="38"/>
      <c r="F90" s="41"/>
      <c r="G90" s="38"/>
      <c r="H90" s="38"/>
      <c r="I90" s="37"/>
      <c r="J90" s="38"/>
      <c r="K90" s="38"/>
      <c r="L90" s="38"/>
      <c r="M90" s="38"/>
      <c r="N90" s="38"/>
      <c r="O90" s="38"/>
    </row>
    <row r="91" spans="4:15" s="40" customFormat="1" ht="12.75" customHeight="1">
      <c r="D91" s="38"/>
      <c r="E91" s="38"/>
      <c r="F91" s="41"/>
      <c r="G91" s="38"/>
      <c r="H91" s="38"/>
      <c r="I91" s="37"/>
      <c r="J91" s="38"/>
      <c r="K91" s="38"/>
      <c r="L91" s="38"/>
      <c r="M91" s="38"/>
      <c r="N91" s="38"/>
      <c r="O91" s="38"/>
    </row>
    <row r="92" spans="4:15" s="40" customFormat="1" ht="12.75" customHeight="1">
      <c r="D92" s="38"/>
      <c r="E92" s="38"/>
      <c r="F92" s="41"/>
      <c r="G92" s="38"/>
      <c r="H92" s="38"/>
      <c r="I92" s="37"/>
      <c r="J92" s="38"/>
      <c r="K92" s="38"/>
      <c r="L92" s="38"/>
      <c r="M92" s="38"/>
      <c r="N92" s="38"/>
      <c r="O92" s="38"/>
    </row>
    <row r="93" spans="4:15" s="40" customFormat="1" ht="12.75" customHeight="1">
      <c r="D93" s="38"/>
      <c r="E93" s="38"/>
      <c r="F93" s="41"/>
      <c r="G93" s="38"/>
      <c r="H93" s="38"/>
      <c r="I93" s="37"/>
      <c r="J93" s="38"/>
      <c r="K93" s="38"/>
      <c r="L93" s="38"/>
      <c r="M93" s="38"/>
      <c r="N93" s="38"/>
      <c r="O93" s="38"/>
    </row>
    <row r="94" spans="4:15" s="40" customFormat="1" ht="12.75" customHeight="1">
      <c r="D94" s="38"/>
      <c r="E94" s="38"/>
      <c r="F94" s="41"/>
      <c r="G94" s="38"/>
      <c r="H94" s="38"/>
      <c r="I94" s="37"/>
      <c r="J94" s="38"/>
      <c r="K94" s="38"/>
      <c r="L94" s="38"/>
      <c r="M94" s="38"/>
      <c r="N94" s="38"/>
      <c r="O94" s="38"/>
    </row>
    <row r="95" spans="4:15" s="40" customFormat="1" ht="12.75" customHeight="1">
      <c r="D95" s="38"/>
      <c r="E95" s="38"/>
      <c r="F95" s="41"/>
      <c r="G95" s="38"/>
      <c r="H95" s="38"/>
      <c r="I95" s="37"/>
      <c r="J95" s="38"/>
      <c r="K95" s="38"/>
      <c r="L95" s="38"/>
      <c r="M95" s="38"/>
      <c r="N95" s="38"/>
      <c r="O95" s="38"/>
    </row>
    <row r="96" spans="4:15" s="40" customFormat="1" ht="12.75" customHeight="1">
      <c r="D96" s="38"/>
      <c r="E96" s="38"/>
      <c r="F96" s="41"/>
      <c r="G96" s="38"/>
      <c r="H96" s="38"/>
      <c r="I96" s="37"/>
      <c r="J96" s="38"/>
      <c r="K96" s="38"/>
      <c r="L96" s="38"/>
      <c r="M96" s="38"/>
      <c r="N96" s="38"/>
      <c r="O96" s="38"/>
    </row>
    <row r="97" spans="4:15" s="40" customFormat="1" ht="12.75" customHeight="1">
      <c r="D97" s="38"/>
      <c r="E97" s="38"/>
      <c r="F97" s="41"/>
      <c r="G97" s="38"/>
      <c r="H97" s="38"/>
      <c r="I97" s="37"/>
      <c r="J97" s="38"/>
      <c r="K97" s="38"/>
      <c r="L97" s="38"/>
      <c r="M97" s="38"/>
      <c r="N97" s="38"/>
      <c r="O97" s="38"/>
    </row>
    <row r="98" spans="4:15" s="40" customFormat="1" ht="12.75" customHeight="1">
      <c r="D98" s="38"/>
      <c r="E98" s="38"/>
      <c r="F98" s="41"/>
      <c r="G98" s="38"/>
      <c r="H98" s="38"/>
      <c r="I98" s="37"/>
      <c r="J98" s="38"/>
      <c r="K98" s="38"/>
      <c r="L98" s="38"/>
      <c r="M98" s="38"/>
      <c r="N98" s="38"/>
      <c r="O98" s="38"/>
    </row>
    <row r="99" spans="4:15" s="40" customFormat="1" ht="12.75" customHeight="1">
      <c r="D99" s="38"/>
      <c r="E99" s="38"/>
      <c r="F99" s="41"/>
      <c r="G99" s="38"/>
      <c r="H99" s="38"/>
      <c r="I99" s="37"/>
      <c r="J99" s="38"/>
      <c r="K99" s="38"/>
      <c r="L99" s="38"/>
      <c r="M99" s="38"/>
      <c r="N99" s="38"/>
      <c r="O99" s="38"/>
    </row>
    <row r="100" spans="4:15" s="40" customFormat="1" ht="12.75" customHeight="1">
      <c r="D100" s="38"/>
      <c r="E100" s="38"/>
      <c r="F100" s="41"/>
      <c r="G100" s="38"/>
      <c r="H100" s="38"/>
      <c r="I100" s="37"/>
      <c r="J100" s="38"/>
      <c r="K100" s="38"/>
      <c r="L100" s="38"/>
      <c r="M100" s="38"/>
      <c r="N100" s="38"/>
      <c r="O100" s="38"/>
    </row>
    <row r="101" spans="4:15" s="40" customFormat="1" ht="12.75" customHeight="1">
      <c r="D101" s="38"/>
      <c r="E101" s="38"/>
      <c r="F101" s="41"/>
      <c r="G101" s="38"/>
      <c r="H101" s="38"/>
      <c r="I101" s="37"/>
      <c r="J101" s="38"/>
      <c r="K101" s="38"/>
      <c r="L101" s="38"/>
      <c r="M101" s="38"/>
      <c r="N101" s="38"/>
      <c r="O101" s="38"/>
    </row>
    <row r="102" spans="4:15" s="40" customFormat="1" ht="12.75" customHeight="1">
      <c r="D102" s="38"/>
      <c r="E102" s="38"/>
      <c r="F102" s="41"/>
      <c r="G102" s="38"/>
      <c r="H102" s="38"/>
      <c r="I102" s="37"/>
      <c r="J102" s="38"/>
      <c r="K102" s="38"/>
      <c r="L102" s="38"/>
      <c r="M102" s="38"/>
      <c r="N102" s="38"/>
      <c r="O102" s="38"/>
    </row>
    <row r="103" spans="4:15" s="40" customFormat="1" ht="12.75" customHeight="1">
      <c r="D103" s="38"/>
      <c r="E103" s="38"/>
      <c r="F103" s="41"/>
      <c r="G103" s="38"/>
      <c r="H103" s="38"/>
      <c r="I103" s="37"/>
      <c r="J103" s="38"/>
      <c r="K103" s="38"/>
      <c r="L103" s="38"/>
      <c r="M103" s="38"/>
      <c r="N103" s="38"/>
      <c r="O103" s="38"/>
    </row>
    <row r="104" spans="4:15" s="40" customFormat="1" ht="12.75" customHeight="1">
      <c r="D104" s="38"/>
      <c r="E104" s="38"/>
      <c r="F104" s="41"/>
      <c r="G104" s="38"/>
      <c r="H104" s="38"/>
      <c r="I104" s="37"/>
      <c r="J104" s="38"/>
      <c r="K104" s="38"/>
      <c r="L104" s="38"/>
      <c r="M104" s="38"/>
      <c r="N104" s="38"/>
      <c r="O104" s="38"/>
    </row>
    <row r="105" spans="6:9" ht="12.75" customHeight="1">
      <c r="F105" s="39"/>
      <c r="I105" s="36"/>
    </row>
    <row r="106" ht="12.75" customHeight="1">
      <c r="I106" s="36"/>
    </row>
    <row r="107" ht="12.75" customHeight="1">
      <c r="I107" s="36"/>
    </row>
    <row r="108" ht="12.75" customHeight="1">
      <c r="I108" s="36"/>
    </row>
    <row r="109" ht="12.75" customHeight="1">
      <c r="I109" s="36"/>
    </row>
    <row r="110" ht="12.75" customHeight="1">
      <c r="I110" s="36"/>
    </row>
    <row r="111" ht="12.75" customHeight="1">
      <c r="I111" s="36"/>
    </row>
    <row r="112" ht="12.75" customHeight="1">
      <c r="I112" s="36"/>
    </row>
    <row r="113" ht="12.75" customHeight="1">
      <c r="I113" s="36"/>
    </row>
    <row r="114" ht="12.75" customHeight="1">
      <c r="I114" s="36"/>
    </row>
    <row r="115" ht="12.75" customHeight="1">
      <c r="I115" s="36"/>
    </row>
    <row r="116" ht="12.75" customHeight="1">
      <c r="I116" s="36"/>
    </row>
    <row r="117" ht="12.75" customHeight="1">
      <c r="I117" s="36"/>
    </row>
    <row r="118" ht="12.75" customHeight="1">
      <c r="I118" s="36"/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sheetProtection selectLockedCells="1" selectUnlockedCells="1"/>
  <mergeCells count="4">
    <mergeCell ref="C1:O1"/>
    <mergeCell ref="C3:O3"/>
    <mergeCell ref="C14:O14"/>
    <mergeCell ref="C65:O65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2022-07-21T06:55:13Z</cp:lastPrinted>
  <dcterms:created xsi:type="dcterms:W3CDTF">2023-02-06T06:35:50Z</dcterms:created>
  <dcterms:modified xsi:type="dcterms:W3CDTF">2023-02-06T06:35:50Z</dcterms:modified>
  <cp:category/>
  <cp:version/>
  <cp:contentType/>
  <cp:contentStatus/>
</cp:coreProperties>
</file>