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8460" tabRatio="500" activeTab="0"/>
  </bookViews>
  <sheets>
    <sheet name="Пластик  2022 новий" sheetId="1" r:id="rId1"/>
    <sheet name="Лист2" sheetId="2" r:id="rId2"/>
    <sheet name="Лист3" sheetId="3" r:id="rId3"/>
  </sheets>
  <definedNames>
    <definedName name="_xlnm._FilterDatabase" localSheetId="0" hidden="1">'Пластик  2022 новий'!$A$3:$N$14</definedName>
    <definedName name="_xlnm.Print_Titles" localSheetId="0">'Пластик  2022 новий'!$3:$3</definedName>
    <definedName name="_xlnm.Print_Area" localSheetId="0">'Пластик  2022 новий'!$B$1:$N$22</definedName>
  </definedNames>
  <calcPr fullCalcOnLoad="1"/>
</workbook>
</file>

<file path=xl/sharedStrings.xml><?xml version="1.0" encoding="utf-8"?>
<sst xmlns="http://schemas.openxmlformats.org/spreadsheetml/2006/main" count="80" uniqueCount="43">
  <si>
    <t xml:space="preserve"> № з/п</t>
  </si>
  <si>
    <t>Найменування</t>
  </si>
  <si>
    <t>Од.вим.</t>
  </si>
  <si>
    <t>Загальна кількість</t>
  </si>
  <si>
    <t>Цінова пропозиція фірми №1, з ПДВ</t>
  </si>
  <si>
    <t>Загальна сума</t>
  </si>
  <si>
    <t>Цінова пропозиція фірми №2,  з ПДВ</t>
  </si>
  <si>
    <t>Ціна середня, з ПДВ</t>
  </si>
  <si>
    <t>Відомості про державну реєстрацію/технічний регламент</t>
  </si>
  <si>
    <t xml:space="preserve">НАЦІОНАЛЬНИЙ КЛАСИФІКАТОР УКРАЇНИ
Єдиний закупівельний словник ДК 021:2015  </t>
  </si>
  <si>
    <t>НАЦІОНАЛЬНИЙ КЛАСИФІКАТОР УКРАЇНИ Класифікатор медичних виробів НК 024:2019</t>
  </si>
  <si>
    <t>паков.</t>
  </si>
  <si>
    <t>шт.</t>
  </si>
  <si>
    <t xml:space="preserve">Мішок з ПП для автоклавування до 134 °C, розмір 400x660мм для IVD </t>
  </si>
  <si>
    <t>Контейнер для сечі із ПП, 150 мл, Ø 58x72 мм, з гвинтовою кришкою, градуйований, з полем для підпису, стерильний, індивідуальна упаковка для IVD</t>
  </si>
  <si>
    <t xml:space="preserve">Тампон-аплікатор з транспортним середовищем AMIES, Ø12x150 стер., з пластиковим стержнем, віскоза для IVD </t>
  </si>
  <si>
    <t xml:space="preserve">Контейнер із ПП, 60 мл, Ø38x65 мм з гвинтовою кришкою, індивідуально упаковані, стерильні, для IVD </t>
  </si>
  <si>
    <t>Всього:</t>
  </si>
  <si>
    <t xml:space="preserve">Декларація про відповідність №1808 від 08.11.2018 р. </t>
  </si>
  <si>
    <t>62172 Мішок для збору лабораторних біологічно небезпечних відходів</t>
  </si>
  <si>
    <t>10943 - Контейнер для збирання проб мокротиння IVD</t>
  </si>
  <si>
    <t>31400 контейнер для забору сечі стерильний IVD</t>
  </si>
  <si>
    <t>57930 — Набір для збору зразків із транспортним середовищем Amies агар, без деревного вугілля</t>
  </si>
  <si>
    <t>10173 Антисептичний аплікатор</t>
  </si>
  <si>
    <t>33141600-6 Контейнери та пакети для забору матеріалу для  аналізів, дренажі та комплекти</t>
  </si>
  <si>
    <t>33141116-6 Медичні тампони</t>
  </si>
  <si>
    <t xml:space="preserve">Бавовняний алплікатор. Стерильний в  індивідуальній упаковці. для IVD  </t>
  </si>
  <si>
    <t>Лот 3. Пластик для проведення лабораторних досліджень (Контейнери, пакети, тампони)</t>
  </si>
  <si>
    <t>Молекулярна діагностика</t>
  </si>
  <si>
    <t>Контроль якості донорскої крові</t>
  </si>
  <si>
    <t>Біохімія</t>
  </si>
  <si>
    <t>Клініка</t>
  </si>
  <si>
    <t>Вірусологія</t>
  </si>
  <si>
    <t>Експрес діагностика</t>
  </si>
  <si>
    <t>Бак лабораторія</t>
  </si>
  <si>
    <t>Токсикологія</t>
  </si>
  <si>
    <t>Онкогематологія</t>
  </si>
  <si>
    <t>Поліклініка</t>
  </si>
  <si>
    <t>Медико-технічні вимоги на закупівлю пластику медичного для Українського Референс-центру з клінічної лабораторної діагностики та метрології та відділення лабораторної діагностики КДП НДСЛ "ОХМАТДИТ" МОЗ України на 2023 рік</t>
  </si>
  <si>
    <t>Контейнер для утилізації медичних відходів 5 л</t>
  </si>
  <si>
    <t>Контейнер для утилізації медичних відходів 12 л</t>
  </si>
  <si>
    <t xml:space="preserve">Тампон-аплікатор з транспортним середовищем AMIES, та вугіллям Ø12x150 стер., з пластиковим стержнем, віскоза для IVD </t>
  </si>
  <si>
    <t xml:space="preserve">ОБГРУНТУВАННЯ  якісні та кількісні характеристики закупівлі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</si>
</sst>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\ [$грн.-422];[Red]\-#,##0.00\ [$грн.-422]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4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8"/>
      <color indexed="8"/>
      <name val="Arial"/>
      <family val="2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b/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9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/>
      <protection/>
    </xf>
    <xf numFmtId="182" fontId="3" fillId="0" borderId="0">
      <alignment/>
      <protection/>
    </xf>
    <xf numFmtId="0" fontId="45" fillId="20" borderId="1" applyNumberFormat="0" applyAlignment="0" applyProtection="0"/>
    <xf numFmtId="9" fontId="1" fillId="0" borderId="0" applyFill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59">
      <alignment/>
      <protection/>
    </xf>
    <xf numFmtId="49" fontId="5" fillId="0" borderId="10" xfId="59" applyNumberFormat="1" applyFont="1" applyFill="1" applyBorder="1" applyAlignment="1">
      <alignment vertical="center"/>
      <protection/>
    </xf>
    <xf numFmtId="49" fontId="5" fillId="33" borderId="11" xfId="59" applyNumberFormat="1" applyFont="1" applyFill="1" applyBorder="1" applyAlignment="1">
      <alignment vertical="center"/>
      <protection/>
    </xf>
    <xf numFmtId="0" fontId="5" fillId="33" borderId="11" xfId="59" applyFont="1" applyFill="1" applyBorder="1" applyAlignment="1">
      <alignment horizontal="center" vertical="center" wrapText="1"/>
      <protection/>
    </xf>
    <xf numFmtId="0" fontId="5" fillId="33" borderId="11" xfId="59" applyFont="1" applyFill="1" applyBorder="1" applyAlignment="1">
      <alignment horizontal="center" vertical="center"/>
      <protection/>
    </xf>
    <xf numFmtId="2" fontId="5" fillId="33" borderId="11" xfId="59" applyNumberFormat="1" applyFont="1" applyFill="1" applyBorder="1" applyAlignment="1">
      <alignment horizontal="center" vertical="center" wrapText="1"/>
      <protection/>
    </xf>
    <xf numFmtId="0" fontId="4" fillId="0" borderId="0" xfId="59" applyBorder="1">
      <alignment/>
      <protection/>
    </xf>
    <xf numFmtId="0" fontId="9" fillId="0" borderId="0" xfId="33">
      <alignment/>
      <protection/>
    </xf>
    <xf numFmtId="2" fontId="6" fillId="34" borderId="11" xfId="59" applyNumberFormat="1" applyFont="1" applyFill="1" applyBorder="1" applyAlignment="1">
      <alignment horizontal="center" vertical="center" wrapText="1"/>
      <protection/>
    </xf>
    <xf numFmtId="2" fontId="6" fillId="34" borderId="11" xfId="60" applyNumberFormat="1" applyFont="1" applyFill="1" applyBorder="1" applyAlignment="1">
      <alignment horizontal="center" vertical="center" wrapText="1"/>
      <protection/>
    </xf>
    <xf numFmtId="0" fontId="5" fillId="35" borderId="11" xfId="59" applyFont="1" applyFill="1" applyBorder="1" applyAlignment="1">
      <alignment horizontal="center" vertical="center" wrapText="1"/>
      <protection/>
    </xf>
    <xf numFmtId="2" fontId="6" fillId="35" borderId="11" xfId="59" applyNumberFormat="1" applyFont="1" applyFill="1" applyBorder="1" applyAlignment="1">
      <alignment horizontal="center" vertical="center" wrapText="1"/>
      <protection/>
    </xf>
    <xf numFmtId="0" fontId="8" fillId="35" borderId="0" xfId="59" applyFont="1" applyFill="1">
      <alignment/>
      <protection/>
    </xf>
    <xf numFmtId="0" fontId="4" fillId="35" borderId="0" xfId="59" applyFill="1">
      <alignment/>
      <protection/>
    </xf>
    <xf numFmtId="0" fontId="6" fillId="34" borderId="11" xfId="0" applyFont="1" applyFill="1" applyBorder="1" applyAlignment="1">
      <alignment horizontal="center" vertical="center" wrapText="1"/>
    </xf>
    <xf numFmtId="1" fontId="6" fillId="34" borderId="11" xfId="59" applyNumberFormat="1" applyFont="1" applyFill="1" applyBorder="1" applyAlignment="1">
      <alignment horizontal="center" vertical="center"/>
      <protection/>
    </xf>
    <xf numFmtId="0" fontId="8" fillId="35" borderId="0" xfId="59" applyFont="1" applyFill="1" applyBorder="1">
      <alignment/>
      <protection/>
    </xf>
    <xf numFmtId="0" fontId="4" fillId="0" borderId="0" xfId="59" applyAlignment="1">
      <alignment horizontal="center" vertical="center"/>
      <protection/>
    </xf>
    <xf numFmtId="0" fontId="4" fillId="0" borderId="0" xfId="59" applyAlignment="1">
      <alignment wrapText="1"/>
      <protection/>
    </xf>
    <xf numFmtId="0" fontId="6" fillId="34" borderId="11" xfId="0" applyFont="1" applyFill="1" applyBorder="1" applyAlignment="1">
      <alignment horizontal="left" vertical="center" wrapText="1"/>
    </xf>
    <xf numFmtId="0" fontId="6" fillId="36" borderId="11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left" vertical="center" wrapText="1"/>
    </xf>
    <xf numFmtId="0" fontId="15" fillId="35" borderId="0" xfId="59" applyFont="1" applyFill="1">
      <alignment/>
      <protection/>
    </xf>
    <xf numFmtId="49" fontId="16" fillId="0" borderId="12" xfId="0" applyNumberFormat="1" applyFont="1" applyBorder="1" applyAlignment="1">
      <alignment horizontal="center" vertical="center" wrapText="1"/>
    </xf>
    <xf numFmtId="2" fontId="16" fillId="36" borderId="12" xfId="0" applyNumberFormat="1" applyFont="1" applyFill="1" applyBorder="1" applyAlignment="1">
      <alignment horizontal="center" vertical="center" wrapText="1"/>
    </xf>
    <xf numFmtId="2" fontId="11" fillId="34" borderId="11" xfId="33" applyNumberFormat="1" applyFont="1" applyFill="1" applyBorder="1" applyAlignment="1">
      <alignment horizontal="center" vertical="center"/>
      <protection/>
    </xf>
    <xf numFmtId="2" fontId="11" fillId="35" borderId="11" xfId="33" applyNumberFormat="1" applyFont="1" applyFill="1" applyBorder="1" applyAlignment="1">
      <alignment horizontal="center" vertical="center" wrapText="1"/>
      <protection/>
    </xf>
    <xf numFmtId="0" fontId="6" fillId="34" borderId="11" xfId="59" applyFont="1" applyFill="1" applyBorder="1" applyAlignment="1">
      <alignment horizontal="center" vertical="center"/>
      <protection/>
    </xf>
    <xf numFmtId="2" fontId="6" fillId="34" borderId="11" xfId="59" applyNumberFormat="1" applyFont="1" applyFill="1" applyBorder="1" applyAlignment="1">
      <alignment horizontal="center" vertical="center"/>
      <protection/>
    </xf>
    <xf numFmtId="49" fontId="7" fillId="36" borderId="0" xfId="59" applyNumberFormat="1" applyFont="1" applyFill="1" applyBorder="1" applyAlignment="1">
      <alignment/>
      <protection/>
    </xf>
    <xf numFmtId="0" fontId="8" fillId="36" borderId="0" xfId="59" applyFont="1" applyFill="1">
      <alignment/>
      <protection/>
    </xf>
    <xf numFmtId="0" fontId="11" fillId="36" borderId="11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center" vertical="center" wrapText="1"/>
    </xf>
    <xf numFmtId="1" fontId="11" fillId="34" borderId="11" xfId="59" applyNumberFormat="1" applyFont="1" applyFill="1" applyBorder="1" applyAlignment="1">
      <alignment horizontal="center" vertical="center"/>
      <protection/>
    </xf>
    <xf numFmtId="0" fontId="8" fillId="34" borderId="0" xfId="59" applyFont="1" applyFill="1">
      <alignment/>
      <protection/>
    </xf>
    <xf numFmtId="0" fontId="7" fillId="36" borderId="0" xfId="59" applyFont="1" applyFill="1" applyBorder="1">
      <alignment/>
      <protection/>
    </xf>
    <xf numFmtId="0" fontId="62" fillId="36" borderId="0" xfId="59" applyFont="1" applyFill="1">
      <alignment/>
      <protection/>
    </xf>
    <xf numFmtId="0" fontId="10" fillId="34" borderId="12" xfId="59" applyFont="1" applyFill="1" applyBorder="1" applyAlignment="1">
      <alignment horizontal="center" vertical="center"/>
      <protection/>
    </xf>
    <xf numFmtId="2" fontId="12" fillId="34" borderId="12" xfId="59" applyNumberFormat="1" applyFont="1" applyFill="1" applyBorder="1" applyAlignment="1">
      <alignment horizontal="center" vertical="center"/>
      <protection/>
    </xf>
    <xf numFmtId="0" fontId="8" fillId="34" borderId="0" xfId="59" applyFont="1" applyFill="1" applyAlignment="1">
      <alignment horizontal="center" vertical="center"/>
      <protection/>
    </xf>
    <xf numFmtId="0" fontId="8" fillId="36" borderId="0" xfId="59" applyFont="1" applyFill="1" applyAlignment="1">
      <alignment wrapText="1"/>
      <protection/>
    </xf>
    <xf numFmtId="0" fontId="8" fillId="34" borderId="0" xfId="59" applyFont="1" applyFill="1" applyBorder="1">
      <alignment/>
      <protection/>
    </xf>
    <xf numFmtId="0" fontId="8" fillId="34" borderId="0" xfId="59" applyFont="1" applyFill="1" applyBorder="1" applyAlignment="1">
      <alignment horizontal="center" vertical="center"/>
      <protection/>
    </xf>
    <xf numFmtId="0" fontId="8" fillId="36" borderId="0" xfId="59" applyFont="1" applyFill="1" applyBorder="1">
      <alignment/>
      <protection/>
    </xf>
    <xf numFmtId="0" fontId="8" fillId="36" borderId="0" xfId="59" applyFont="1" applyFill="1" applyBorder="1" applyAlignment="1">
      <alignment wrapText="1"/>
      <protection/>
    </xf>
    <xf numFmtId="0" fontId="13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wrapText="1"/>
    </xf>
    <xf numFmtId="0" fontId="13" fillId="36" borderId="0" xfId="0" applyFont="1" applyFill="1" applyBorder="1" applyAlignment="1">
      <alignment horizontal="left" vertical="center"/>
    </xf>
    <xf numFmtId="0" fontId="4" fillId="36" borderId="0" xfId="59" applyFill="1">
      <alignment/>
      <protection/>
    </xf>
    <xf numFmtId="0" fontId="4" fillId="36" borderId="0" xfId="59" applyFill="1" applyAlignment="1">
      <alignment horizontal="left"/>
      <protection/>
    </xf>
    <xf numFmtId="0" fontId="13" fillId="36" borderId="0" xfId="0" applyFont="1" applyFill="1" applyBorder="1" applyAlignment="1">
      <alignment/>
    </xf>
    <xf numFmtId="0" fontId="13" fillId="36" borderId="0" xfId="0" applyFont="1" applyFill="1" applyBorder="1" applyAlignment="1">
      <alignment horizontal="center" vertical="center" wrapText="1"/>
    </xf>
    <xf numFmtId="0" fontId="13" fillId="36" borderId="0" xfId="0" applyFont="1" applyFill="1" applyBorder="1" applyAlignment="1">
      <alignment horizontal="center" vertical="center"/>
    </xf>
    <xf numFmtId="0" fontId="15" fillId="36" borderId="0" xfId="59" applyFont="1" applyFill="1">
      <alignment/>
      <protection/>
    </xf>
    <xf numFmtId="0" fontId="15" fillId="36" borderId="0" xfId="59" applyFont="1" applyFill="1" applyAlignment="1">
      <alignment horizontal="center" vertical="center"/>
      <protection/>
    </xf>
    <xf numFmtId="0" fontId="15" fillId="36" borderId="0" xfId="59" applyFont="1" applyFill="1" applyAlignment="1">
      <alignment wrapText="1"/>
      <protection/>
    </xf>
    <xf numFmtId="0" fontId="4" fillId="36" borderId="0" xfId="59" applyFill="1" applyAlignment="1">
      <alignment horizontal="center" vertical="center"/>
      <protection/>
    </xf>
    <xf numFmtId="0" fontId="4" fillId="36" borderId="0" xfId="59" applyFill="1" applyAlignment="1">
      <alignment wrapText="1"/>
      <protection/>
    </xf>
    <xf numFmtId="0" fontId="4" fillId="0" borderId="12" xfId="59" applyBorder="1">
      <alignment/>
      <protection/>
    </xf>
    <xf numFmtId="0" fontId="4" fillId="0" borderId="12" xfId="59" applyBorder="1" applyAlignment="1">
      <alignment horizontal="center" vertical="center"/>
      <protection/>
    </xf>
    <xf numFmtId="2" fontId="16" fillId="36" borderId="13" xfId="0" applyNumberFormat="1" applyFont="1" applyFill="1" applyBorder="1" applyAlignment="1">
      <alignment horizontal="center" vertical="center" wrapText="1"/>
    </xf>
    <xf numFmtId="1" fontId="6" fillId="34" borderId="10" xfId="59" applyNumberFormat="1" applyFont="1" applyFill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>
      <alignment horizontal="left" vertical="center" wrapText="1"/>
      <protection/>
    </xf>
    <xf numFmtId="0" fontId="4" fillId="0" borderId="13" xfId="59" applyBorder="1" applyAlignment="1">
      <alignment wrapText="1"/>
      <protection/>
    </xf>
    <xf numFmtId="0" fontId="4" fillId="36" borderId="12" xfId="59" applyFill="1" applyBorder="1">
      <alignment/>
      <protection/>
    </xf>
    <xf numFmtId="49" fontId="7" fillId="36" borderId="12" xfId="59" applyNumberFormat="1" applyFont="1" applyFill="1" applyBorder="1" applyAlignment="1">
      <alignment/>
      <protection/>
    </xf>
    <xf numFmtId="0" fontId="8" fillId="36" borderId="12" xfId="59" applyFont="1" applyFill="1" applyBorder="1">
      <alignment/>
      <protection/>
    </xf>
    <xf numFmtId="0" fontId="7" fillId="36" borderId="12" xfId="59" applyFont="1" applyFill="1" applyBorder="1">
      <alignment/>
      <protection/>
    </xf>
    <xf numFmtId="0" fontId="62" fillId="36" borderId="12" xfId="59" applyFont="1" applyFill="1" applyBorder="1">
      <alignment/>
      <protection/>
    </xf>
    <xf numFmtId="0" fontId="5" fillId="0" borderId="12" xfId="59" applyFont="1" applyBorder="1" applyAlignment="1">
      <alignment horizontal="center" vertical="center" wrapText="1"/>
      <protection/>
    </xf>
    <xf numFmtId="0" fontId="17" fillId="0" borderId="12" xfId="59" applyFont="1" applyBorder="1">
      <alignment/>
      <protection/>
    </xf>
    <xf numFmtId="2" fontId="19" fillId="36" borderId="12" xfId="59" applyNumberFormat="1" applyFont="1" applyFill="1" applyBorder="1" applyAlignment="1">
      <alignment horizontal="center" vertical="center" wrapText="1"/>
      <protection/>
    </xf>
    <xf numFmtId="2" fontId="10" fillId="36" borderId="12" xfId="59" applyNumberFormat="1" applyFont="1" applyFill="1" applyBorder="1" applyAlignment="1">
      <alignment horizontal="center" vertical="center" wrapText="1"/>
      <protection/>
    </xf>
    <xf numFmtId="0" fontId="5" fillId="36" borderId="12" xfId="59" applyFont="1" applyFill="1" applyBorder="1" applyAlignment="1">
      <alignment horizontal="center" vertical="center" wrapText="1"/>
      <protection/>
    </xf>
    <xf numFmtId="2" fontId="7" fillId="36" borderId="12" xfId="59" applyNumberFormat="1" applyFont="1" applyFill="1" applyBorder="1" applyAlignment="1">
      <alignment/>
      <protection/>
    </xf>
    <xf numFmtId="2" fontId="8" fillId="36" borderId="12" xfId="59" applyNumberFormat="1" applyFont="1" applyFill="1" applyBorder="1">
      <alignment/>
      <protection/>
    </xf>
    <xf numFmtId="2" fontId="18" fillId="0" borderId="12" xfId="59" applyNumberFormat="1" applyFont="1" applyBorder="1" applyAlignment="1">
      <alignment horizontal="center" vertical="center" wrapText="1"/>
      <protection/>
    </xf>
    <xf numFmtId="2" fontId="4" fillId="0" borderId="12" xfId="59" applyNumberFormat="1" applyBorder="1">
      <alignment/>
      <protection/>
    </xf>
    <xf numFmtId="2" fontId="7" fillId="36" borderId="12" xfId="59" applyNumberFormat="1" applyFont="1" applyFill="1" applyBorder="1">
      <alignment/>
      <protection/>
    </xf>
    <xf numFmtId="2" fontId="63" fillId="36" borderId="12" xfId="59" applyNumberFormat="1" applyFont="1" applyFill="1" applyBorder="1" applyAlignment="1">
      <alignment horizontal="center" vertical="center" wrapText="1"/>
      <protection/>
    </xf>
    <xf numFmtId="2" fontId="62" fillId="36" borderId="12" xfId="59" applyNumberFormat="1" applyFont="1" applyFill="1" applyBorder="1">
      <alignment/>
      <protection/>
    </xf>
    <xf numFmtId="1" fontId="20" fillId="36" borderId="12" xfId="59" applyNumberFormat="1" applyFont="1" applyFill="1" applyBorder="1" applyAlignment="1">
      <alignment horizontal="center" vertical="center" wrapText="1"/>
      <protection/>
    </xf>
    <xf numFmtId="1" fontId="21" fillId="36" borderId="12" xfId="59" applyNumberFormat="1" applyFont="1" applyFill="1" applyBorder="1" applyAlignment="1">
      <alignment horizontal="center" vertical="center" wrapText="1"/>
      <protection/>
    </xf>
    <xf numFmtId="2" fontId="22" fillId="36" borderId="12" xfId="59" applyNumberFormat="1" applyFont="1" applyFill="1" applyBorder="1" applyAlignment="1">
      <alignment horizontal="center" vertical="center" wrapText="1"/>
      <protection/>
    </xf>
    <xf numFmtId="2" fontId="22" fillId="0" borderId="12" xfId="59" applyNumberFormat="1" applyFont="1" applyBorder="1" applyAlignment="1">
      <alignment horizontal="center" vertical="center" wrapText="1"/>
      <protection/>
    </xf>
    <xf numFmtId="0" fontId="4" fillId="37" borderId="12" xfId="59" applyFill="1" applyBorder="1">
      <alignment/>
      <protection/>
    </xf>
    <xf numFmtId="0" fontId="5" fillId="37" borderId="12" xfId="59" applyFont="1" applyFill="1" applyBorder="1" applyAlignment="1">
      <alignment horizontal="center" vertical="center" wrapText="1"/>
      <protection/>
    </xf>
    <xf numFmtId="2" fontId="10" fillId="37" borderId="12" xfId="59" applyNumberFormat="1" applyFont="1" applyFill="1" applyBorder="1" applyAlignment="1">
      <alignment horizontal="center" vertical="center" wrapText="1"/>
      <protection/>
    </xf>
    <xf numFmtId="2" fontId="22" fillId="37" borderId="12" xfId="59" applyNumberFormat="1" applyFont="1" applyFill="1" applyBorder="1" applyAlignment="1">
      <alignment horizontal="center" vertical="center" wrapText="1"/>
      <protection/>
    </xf>
    <xf numFmtId="0" fontId="8" fillId="37" borderId="0" xfId="59" applyFont="1" applyFill="1">
      <alignment/>
      <protection/>
    </xf>
    <xf numFmtId="0" fontId="4" fillId="37" borderId="0" xfId="59" applyFill="1">
      <alignment/>
      <protection/>
    </xf>
    <xf numFmtId="0" fontId="4" fillId="37" borderId="0" xfId="59" applyFill="1" applyAlignment="1">
      <alignment horizontal="left"/>
      <protection/>
    </xf>
    <xf numFmtId="2" fontId="8" fillId="37" borderId="0" xfId="59" applyNumberFormat="1" applyFont="1" applyFill="1">
      <alignment/>
      <protection/>
    </xf>
    <xf numFmtId="2" fontId="8" fillId="34" borderId="0" xfId="59" applyNumberFormat="1" applyFont="1" applyFill="1">
      <alignment/>
      <protection/>
    </xf>
    <xf numFmtId="0" fontId="4" fillId="38" borderId="12" xfId="59" applyFill="1" applyBorder="1">
      <alignment/>
      <protection/>
    </xf>
    <xf numFmtId="0" fontId="5" fillId="38" borderId="12" xfId="59" applyFont="1" applyFill="1" applyBorder="1" applyAlignment="1">
      <alignment horizontal="center" vertical="center" wrapText="1"/>
      <protection/>
    </xf>
    <xf numFmtId="1" fontId="20" fillId="38" borderId="12" xfId="59" applyNumberFormat="1" applyFont="1" applyFill="1" applyBorder="1" applyAlignment="1">
      <alignment horizontal="center" vertical="center" wrapText="1"/>
      <protection/>
    </xf>
    <xf numFmtId="1" fontId="21" fillId="38" borderId="12" xfId="59" applyNumberFormat="1" applyFont="1" applyFill="1" applyBorder="1" applyAlignment="1">
      <alignment horizontal="center" vertical="center" wrapText="1"/>
      <protection/>
    </xf>
    <xf numFmtId="2" fontId="18" fillId="38" borderId="12" xfId="59" applyNumberFormat="1" applyFont="1" applyFill="1" applyBorder="1" applyAlignment="1">
      <alignment horizontal="center" vertical="center" wrapText="1"/>
      <protection/>
    </xf>
    <xf numFmtId="2" fontId="10" fillId="38" borderId="12" xfId="59" applyNumberFormat="1" applyFont="1" applyFill="1" applyBorder="1" applyAlignment="1">
      <alignment horizontal="center" vertical="center" wrapText="1"/>
      <protection/>
    </xf>
    <xf numFmtId="0" fontId="8" fillId="38" borderId="0" xfId="59" applyFont="1" applyFill="1">
      <alignment/>
      <protection/>
    </xf>
    <xf numFmtId="0" fontId="4" fillId="38" borderId="0" xfId="59" applyFill="1">
      <alignment/>
      <protection/>
    </xf>
    <xf numFmtId="0" fontId="4" fillId="38" borderId="0" xfId="59" applyFill="1" applyAlignment="1">
      <alignment horizontal="left"/>
      <protection/>
    </xf>
    <xf numFmtId="0" fontId="13" fillId="36" borderId="0" xfId="0" applyFont="1" applyFill="1" applyBorder="1" applyAlignment="1">
      <alignment wrapText="1"/>
    </xf>
    <xf numFmtId="0" fontId="13" fillId="36" borderId="0" xfId="0" applyFont="1" applyFill="1" applyBorder="1" applyAlignment="1">
      <alignment vertical="center" wrapText="1"/>
    </xf>
    <xf numFmtId="1" fontId="21" fillId="36" borderId="14" xfId="59" applyNumberFormat="1" applyFont="1" applyFill="1" applyBorder="1" applyAlignment="1">
      <alignment horizontal="center" vertical="center" wrapText="1"/>
      <protection/>
    </xf>
    <xf numFmtId="1" fontId="21" fillId="38" borderId="14" xfId="59" applyNumberFormat="1" applyFont="1" applyFill="1" applyBorder="1" applyAlignment="1">
      <alignment horizontal="center" vertical="center" wrapText="1"/>
      <protection/>
    </xf>
    <xf numFmtId="1" fontId="20" fillId="36" borderId="14" xfId="59" applyNumberFormat="1" applyFont="1" applyFill="1" applyBorder="1" applyAlignment="1">
      <alignment horizontal="center" vertical="center" wrapText="1"/>
      <protection/>
    </xf>
    <xf numFmtId="2" fontId="10" fillId="36" borderId="14" xfId="59" applyNumberFormat="1" applyFont="1" applyFill="1" applyBorder="1" applyAlignment="1">
      <alignment horizontal="center" vertical="center" wrapText="1"/>
      <protection/>
    </xf>
    <xf numFmtId="2" fontId="10" fillId="37" borderId="14" xfId="59" applyNumberFormat="1" applyFont="1" applyFill="1" applyBorder="1" applyAlignment="1">
      <alignment horizontal="center" vertical="center" wrapText="1"/>
      <protection/>
    </xf>
    <xf numFmtId="2" fontId="19" fillId="36" borderId="14" xfId="59" applyNumberFormat="1" applyFont="1" applyFill="1" applyBorder="1" applyAlignment="1">
      <alignment horizontal="center" vertical="center" wrapText="1"/>
      <protection/>
    </xf>
    <xf numFmtId="2" fontId="8" fillId="36" borderId="14" xfId="59" applyNumberFormat="1" applyFont="1" applyFill="1" applyBorder="1">
      <alignment/>
      <protection/>
    </xf>
    <xf numFmtId="0" fontId="6" fillId="36" borderId="12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center" vertical="center" wrapText="1"/>
    </xf>
    <xf numFmtId="1" fontId="6" fillId="34" borderId="12" xfId="59" applyNumberFormat="1" applyFont="1" applyFill="1" applyBorder="1" applyAlignment="1">
      <alignment horizontal="center" vertical="center"/>
      <protection/>
    </xf>
    <xf numFmtId="2" fontId="6" fillId="34" borderId="12" xfId="33" applyNumberFormat="1" applyFont="1" applyFill="1" applyBorder="1" applyAlignment="1">
      <alignment horizontal="center" vertical="center"/>
      <protection/>
    </xf>
    <xf numFmtId="2" fontId="6" fillId="35" borderId="12" xfId="33" applyNumberFormat="1" applyFont="1" applyFill="1" applyBorder="1" applyAlignment="1">
      <alignment horizontal="center" vertical="center" wrapText="1"/>
      <protection/>
    </xf>
    <xf numFmtId="0" fontId="6" fillId="34" borderId="12" xfId="0" applyFont="1" applyFill="1" applyBorder="1" applyAlignment="1">
      <alignment horizontal="left" vertical="center" wrapText="1"/>
    </xf>
    <xf numFmtId="1" fontId="6" fillId="34" borderId="12" xfId="59" applyNumberFormat="1" applyFont="1" applyFill="1" applyBorder="1" applyAlignment="1">
      <alignment horizontal="left" vertical="center" wrapText="1"/>
      <protection/>
    </xf>
    <xf numFmtId="49" fontId="7" fillId="36" borderId="0" xfId="59" applyNumberFormat="1" applyFont="1" applyFill="1">
      <alignment/>
      <protection/>
    </xf>
    <xf numFmtId="2" fontId="6" fillId="34" borderId="12" xfId="59" applyNumberFormat="1" applyFont="1" applyFill="1" applyBorder="1" applyAlignment="1">
      <alignment horizontal="center" vertical="center" wrapText="1"/>
      <protection/>
    </xf>
    <xf numFmtId="2" fontId="6" fillId="35" borderId="14" xfId="59" applyNumberFormat="1" applyFont="1" applyFill="1" applyBorder="1" applyAlignment="1">
      <alignment horizontal="center" vertical="center" wrapText="1"/>
      <protection/>
    </xf>
    <xf numFmtId="1" fontId="18" fillId="36" borderId="12" xfId="59" applyNumberFormat="1" applyFont="1" applyFill="1" applyBorder="1" applyAlignment="1">
      <alignment horizontal="center" vertical="center" wrapText="1"/>
      <protection/>
    </xf>
    <xf numFmtId="2" fontId="18" fillId="36" borderId="12" xfId="59" applyNumberFormat="1" applyFont="1" applyFill="1" applyBorder="1" applyAlignment="1">
      <alignment horizontal="center" vertical="center" wrapText="1"/>
      <protection/>
    </xf>
    <xf numFmtId="2" fontId="18" fillId="37" borderId="12" xfId="59" applyNumberFormat="1" applyFont="1" applyFill="1" applyBorder="1" applyAlignment="1">
      <alignment horizontal="center" vertical="center" wrapText="1"/>
      <protection/>
    </xf>
    <xf numFmtId="49" fontId="7" fillId="36" borderId="12" xfId="59" applyNumberFormat="1" applyFont="1" applyFill="1" applyBorder="1">
      <alignment/>
      <protection/>
    </xf>
    <xf numFmtId="0" fontId="11" fillId="36" borderId="15" xfId="0" applyFont="1" applyFill="1" applyBorder="1" applyAlignment="1">
      <alignment horizontal="left" vertical="center" wrapText="1"/>
    </xf>
    <xf numFmtId="0" fontId="11" fillId="34" borderId="15" xfId="0" applyFont="1" applyFill="1" applyBorder="1" applyAlignment="1">
      <alignment horizontal="center" vertical="center" wrapText="1"/>
    </xf>
    <xf numFmtId="1" fontId="11" fillId="34" borderId="15" xfId="59" applyNumberFormat="1" applyFont="1" applyFill="1" applyBorder="1" applyAlignment="1">
      <alignment horizontal="center" vertical="center"/>
      <protection/>
    </xf>
    <xf numFmtId="2" fontId="11" fillId="39" borderId="15" xfId="33" applyNumberFormat="1" applyFont="1" applyFill="1" applyBorder="1" applyAlignment="1">
      <alignment horizontal="center" vertical="center"/>
      <protection/>
    </xf>
    <xf numFmtId="2" fontId="11" fillId="35" borderId="15" xfId="33" applyNumberFormat="1" applyFont="1" applyFill="1" applyBorder="1" applyAlignment="1">
      <alignment horizontal="center" vertical="center" wrapText="1"/>
      <protection/>
    </xf>
    <xf numFmtId="0" fontId="11" fillId="34" borderId="15" xfId="0" applyFont="1" applyFill="1" applyBorder="1" applyAlignment="1">
      <alignment horizontal="left" vertical="center" wrapText="1"/>
    </xf>
    <xf numFmtId="1" fontId="11" fillId="34" borderId="16" xfId="59" applyNumberFormat="1" applyFont="1" applyFill="1" applyBorder="1" applyAlignment="1">
      <alignment horizontal="left" vertical="center" wrapText="1"/>
      <protection/>
    </xf>
    <xf numFmtId="0" fontId="6" fillId="36" borderId="17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center" vertical="center" wrapText="1"/>
    </xf>
    <xf numFmtId="1" fontId="6" fillId="34" borderId="17" xfId="59" applyNumberFormat="1" applyFont="1" applyFill="1" applyBorder="1" applyAlignment="1">
      <alignment horizontal="center" vertical="center"/>
      <protection/>
    </xf>
    <xf numFmtId="2" fontId="6" fillId="34" borderId="17" xfId="59" applyNumberFormat="1" applyFont="1" applyFill="1" applyBorder="1" applyAlignment="1">
      <alignment horizontal="center" vertical="center" wrapText="1"/>
      <protection/>
    </xf>
    <xf numFmtId="2" fontId="6" fillId="35" borderId="18" xfId="59" applyNumberFormat="1" applyFont="1" applyFill="1" applyBorder="1" applyAlignment="1">
      <alignment horizontal="center" vertical="center" wrapText="1"/>
      <protection/>
    </xf>
    <xf numFmtId="0" fontId="6" fillId="34" borderId="17" xfId="0" applyFont="1" applyFill="1" applyBorder="1" applyAlignment="1">
      <alignment horizontal="left" vertical="center" wrapText="1"/>
    </xf>
    <xf numFmtId="1" fontId="6" fillId="34" borderId="17" xfId="59" applyNumberFormat="1" applyFont="1" applyFill="1" applyBorder="1" applyAlignment="1">
      <alignment horizontal="left" vertical="center" wrapText="1"/>
      <protection/>
    </xf>
    <xf numFmtId="0" fontId="13" fillId="36" borderId="19" xfId="0" applyFont="1" applyFill="1" applyBorder="1" applyAlignment="1">
      <alignment vertical="center" wrapText="1"/>
    </xf>
    <xf numFmtId="0" fontId="13" fillId="36" borderId="19" xfId="0" applyFont="1" applyFill="1" applyBorder="1" applyAlignment="1">
      <alignment horizontal="center" vertical="top" wrapText="1"/>
    </xf>
    <xf numFmtId="0" fontId="13" fillId="36" borderId="19" xfId="0" applyFont="1" applyFill="1" applyBorder="1" applyAlignment="1">
      <alignment vertical="center"/>
    </xf>
    <xf numFmtId="0" fontId="13" fillId="36" borderId="19" xfId="0" applyFont="1" applyFill="1" applyBorder="1" applyAlignment="1">
      <alignment horizontal="center" vertical="center"/>
    </xf>
    <xf numFmtId="49" fontId="13" fillId="36" borderId="20" xfId="0" applyNumberFormat="1" applyFont="1" applyFill="1" applyBorder="1" applyAlignment="1">
      <alignment vertical="center" wrapText="1"/>
    </xf>
    <xf numFmtId="0" fontId="13" fillId="36" borderId="20" xfId="0" applyFont="1" applyFill="1" applyBorder="1" applyAlignment="1">
      <alignment/>
    </xf>
    <xf numFmtId="0" fontId="13" fillId="36" borderId="20" xfId="0" applyFont="1" applyFill="1" applyBorder="1" applyAlignment="1">
      <alignment horizontal="left" vertical="center"/>
    </xf>
    <xf numFmtId="0" fontId="13" fillId="36" borderId="20" xfId="0" applyFont="1" applyFill="1" applyBorder="1" applyAlignment="1">
      <alignment horizontal="center" vertical="center"/>
    </xf>
    <xf numFmtId="0" fontId="13" fillId="36" borderId="20" xfId="0" applyFont="1" applyFill="1" applyBorder="1" applyAlignment="1">
      <alignment vertical="center" wrapText="1"/>
    </xf>
    <xf numFmtId="0" fontId="13" fillId="36" borderId="20" xfId="0" applyFont="1" applyFill="1" applyBorder="1" applyAlignment="1">
      <alignment wrapText="1"/>
    </xf>
    <xf numFmtId="0" fontId="13" fillId="36" borderId="20" xfId="0" applyFont="1" applyFill="1" applyBorder="1" applyAlignment="1">
      <alignment horizontal="center" vertical="center" wrapText="1"/>
    </xf>
    <xf numFmtId="49" fontId="13" fillId="36" borderId="20" xfId="0" applyNumberFormat="1" applyFont="1" applyFill="1" applyBorder="1" applyAlignment="1">
      <alignment horizontal="left" vertical="center" wrapText="1"/>
    </xf>
    <xf numFmtId="0" fontId="13" fillId="36" borderId="20" xfId="0" applyFont="1" applyFill="1" applyBorder="1" applyAlignment="1">
      <alignment horizontal="left" vertical="center" wrapText="1"/>
    </xf>
    <xf numFmtId="49" fontId="10" fillId="0" borderId="21" xfId="59" applyNumberFormat="1" applyFont="1" applyFill="1" applyBorder="1" applyAlignment="1">
      <alignment horizontal="center" vertical="center" wrapText="1"/>
      <protection/>
    </xf>
    <xf numFmtId="49" fontId="10" fillId="0" borderId="0" xfId="59" applyNumberFormat="1" applyFont="1" applyFill="1" applyBorder="1" applyAlignment="1">
      <alignment horizontal="center" vertical="center" wrapText="1"/>
      <protection/>
    </xf>
    <xf numFmtId="0" fontId="5" fillId="34" borderId="10" xfId="59" applyFont="1" applyFill="1" applyBorder="1" applyAlignment="1">
      <alignment horizontal="left" vertical="center"/>
      <protection/>
    </xf>
    <xf numFmtId="0" fontId="6" fillId="34" borderId="22" xfId="59" applyFont="1" applyFill="1" applyBorder="1" applyAlignment="1">
      <alignment horizontal="left" vertical="center"/>
      <protection/>
    </xf>
    <xf numFmtId="0" fontId="13" fillId="36" borderId="19" xfId="0" applyFont="1" applyFill="1" applyBorder="1" applyAlignment="1">
      <alignment horizontal="left" vertical="center" wrapText="1"/>
    </xf>
    <xf numFmtId="0" fontId="42" fillId="0" borderId="0" xfId="59" applyFont="1" applyAlignment="1">
      <alignment horizontal="center" wrapText="1"/>
      <protection/>
    </xf>
    <xf numFmtId="0" fontId="42" fillId="0" borderId="0" xfId="0" applyFont="1" applyAlignment="1">
      <alignment horizontal="center" wrapText="1"/>
    </xf>
  </cellXfs>
  <cellStyles count="5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Excel Built-in Normal" xfId="33"/>
    <cellStyle name="Heading" xfId="34"/>
    <cellStyle name="Heading1" xfId="35"/>
    <cellStyle name="Result" xfId="36"/>
    <cellStyle name="Result2" xfId="37"/>
    <cellStyle name="Ввід" xfId="38"/>
    <cellStyle name="Percent" xfId="39"/>
    <cellStyle name="Гарний" xfId="40"/>
    <cellStyle name="Hyperlink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лірна тема 1" xfId="49"/>
    <cellStyle name="Колірна тема 2" xfId="50"/>
    <cellStyle name="Колірна тема 3" xfId="51"/>
    <cellStyle name="Колірна тема 4" xfId="52"/>
    <cellStyle name="Колірна тема 5" xfId="53"/>
    <cellStyle name="Колірна тема 6" xfId="54"/>
    <cellStyle name="Контрольна клітинка" xfId="55"/>
    <cellStyle name="Назва" xfId="56"/>
    <cellStyle name="Нейтральний" xfId="57"/>
    <cellStyle name="Обчислення" xfId="58"/>
    <cellStyle name="Обычный 2" xfId="59"/>
    <cellStyle name="Обычный 2 2" xfId="60"/>
    <cellStyle name="Обычный 2_Загальна потреба на 2015" xfId="61"/>
    <cellStyle name="Followed Hyperlink" xfId="62"/>
    <cellStyle name="Підсумок" xfId="63"/>
    <cellStyle name="Поганий" xfId="64"/>
    <cellStyle name="Примітка" xfId="65"/>
    <cellStyle name="Результат" xfId="66"/>
    <cellStyle name="Текст попередження" xfId="67"/>
    <cellStyle name="Текст пояснення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5"/>
  <sheetViews>
    <sheetView tabSelected="1" view="pageBreakPreview" zoomScale="80" zoomScaleNormal="55" zoomScaleSheetLayoutView="80" zoomScalePageLayoutView="0" workbookViewId="0" topLeftCell="B1">
      <selection activeCell="G7" sqref="G7"/>
    </sheetView>
  </sheetViews>
  <sheetFormatPr defaultColWidth="8.50390625" defaultRowHeight="14.25"/>
  <cols>
    <col min="1" max="1" width="0" style="1" hidden="1" customWidth="1"/>
    <col min="2" max="2" width="7.00390625" style="1" customWidth="1"/>
    <col min="3" max="3" width="61.00390625" style="1" customWidth="1"/>
    <col min="4" max="4" width="9.25390625" style="1" customWidth="1"/>
    <col min="5" max="5" width="10.375" style="1" customWidth="1"/>
    <col min="6" max="6" width="14.75390625" style="1" customWidth="1"/>
    <col min="7" max="7" width="13.25390625" style="1" customWidth="1"/>
    <col min="8" max="8" width="13.625" style="14" customWidth="1"/>
    <col min="9" max="9" width="15.875" style="1" customWidth="1"/>
    <col min="10" max="10" width="10.875" style="1" customWidth="1"/>
    <col min="11" max="11" width="13.50390625" style="1" customWidth="1"/>
    <col min="12" max="12" width="28.25390625" style="18" customWidth="1"/>
    <col min="13" max="13" width="27.875" style="1" customWidth="1"/>
    <col min="14" max="14" width="27.50390625" style="19" customWidth="1"/>
    <col min="15" max="15" width="17.625" style="1" hidden="1" customWidth="1"/>
    <col min="16" max="16" width="16.625" style="1" hidden="1" customWidth="1"/>
    <col min="17" max="17" width="18.75390625" style="103" hidden="1" customWidth="1"/>
    <col min="18" max="18" width="16.875" style="103" hidden="1" customWidth="1"/>
    <col min="19" max="19" width="13.50390625" style="103" hidden="1" customWidth="1"/>
    <col min="20" max="21" width="16.25390625" style="103" hidden="1" customWidth="1"/>
    <col min="22" max="22" width="18.50390625" style="103" hidden="1" customWidth="1"/>
    <col min="23" max="23" width="18.25390625" style="1" hidden="1" customWidth="1"/>
    <col min="24" max="24" width="21.375" style="50" hidden="1" customWidth="1"/>
    <col min="25" max="25" width="16.00390625" style="1" hidden="1" customWidth="1"/>
    <col min="26" max="26" width="18.50390625" style="1" hidden="1" customWidth="1"/>
    <col min="27" max="27" width="18.375" style="1" hidden="1" customWidth="1"/>
    <col min="28" max="28" width="14.125" style="1" hidden="1" customWidth="1"/>
    <col min="29" max="29" width="16.00390625" style="1" hidden="1" customWidth="1"/>
    <col min="30" max="30" width="17.625" style="1" hidden="1" customWidth="1"/>
    <col min="31" max="31" width="17.00390625" style="1" hidden="1" customWidth="1"/>
    <col min="32" max="32" width="15.25390625" style="92" hidden="1" customWidth="1"/>
    <col min="33" max="33" width="14.375" style="1" hidden="1" customWidth="1"/>
    <col min="34" max="34" width="16.625" style="1" hidden="1" customWidth="1"/>
    <col min="35" max="35" width="13.875" style="1" hidden="1" customWidth="1"/>
    <col min="36" max="36" width="16.25390625" style="1" hidden="1" customWidth="1"/>
    <col min="37" max="38" width="0" style="1" hidden="1" customWidth="1"/>
    <col min="39" max="39" width="40.25390625" style="1" hidden="1" customWidth="1"/>
    <col min="40" max="49" width="0" style="1" hidden="1" customWidth="1"/>
    <col min="50" max="16384" width="8.50390625" style="1" customWidth="1"/>
  </cols>
  <sheetData>
    <row r="1" spans="3:14" ht="19.5">
      <c r="C1" s="160" t="s">
        <v>42</v>
      </c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2:108" ht="39" customHeight="1">
      <c r="B2" s="155" t="s">
        <v>38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60"/>
      <c r="P2" s="60"/>
      <c r="Q2" s="96"/>
      <c r="R2" s="96"/>
      <c r="S2" s="96"/>
      <c r="T2" s="96"/>
      <c r="U2" s="96"/>
      <c r="V2" s="96"/>
      <c r="W2" s="60"/>
      <c r="X2" s="66"/>
      <c r="Y2" s="60"/>
      <c r="Z2" s="60"/>
      <c r="AA2" s="60"/>
      <c r="AB2" s="60"/>
      <c r="AC2" s="60"/>
      <c r="AD2" s="60"/>
      <c r="AE2" s="60"/>
      <c r="AF2" s="87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</row>
    <row r="3" spans="1:108" s="7" customFormat="1" ht="96" customHeight="1">
      <c r="A3" s="2"/>
      <c r="B3" s="3" t="s">
        <v>0</v>
      </c>
      <c r="C3" s="4" t="s">
        <v>1</v>
      </c>
      <c r="D3" s="5" t="s">
        <v>2</v>
      </c>
      <c r="E3" s="4" t="s">
        <v>3</v>
      </c>
      <c r="F3" s="4" t="s">
        <v>4</v>
      </c>
      <c r="G3" s="6" t="s">
        <v>5</v>
      </c>
      <c r="H3" s="11" t="s">
        <v>6</v>
      </c>
      <c r="I3" s="6" t="s">
        <v>5</v>
      </c>
      <c r="J3" s="6" t="s">
        <v>7</v>
      </c>
      <c r="K3" s="6" t="s">
        <v>5</v>
      </c>
      <c r="L3" s="24" t="s">
        <v>8</v>
      </c>
      <c r="M3" s="25" t="s">
        <v>9</v>
      </c>
      <c r="N3" s="62" t="s">
        <v>10</v>
      </c>
      <c r="O3" s="71" t="s">
        <v>28</v>
      </c>
      <c r="P3" s="71" t="s">
        <v>29</v>
      </c>
      <c r="Q3" s="97" t="s">
        <v>30</v>
      </c>
      <c r="R3" s="97" t="s">
        <v>31</v>
      </c>
      <c r="S3" s="97" t="s">
        <v>32</v>
      </c>
      <c r="T3" s="97" t="s">
        <v>33</v>
      </c>
      <c r="U3" s="97" t="s">
        <v>34</v>
      </c>
      <c r="V3" s="97" t="s">
        <v>35</v>
      </c>
      <c r="W3" s="71" t="s">
        <v>36</v>
      </c>
      <c r="X3" s="75" t="s">
        <v>37</v>
      </c>
      <c r="Y3" s="71" t="s">
        <v>3</v>
      </c>
      <c r="Z3" s="71" t="s">
        <v>28</v>
      </c>
      <c r="AA3" s="71" t="s">
        <v>29</v>
      </c>
      <c r="AB3" s="71" t="s">
        <v>30</v>
      </c>
      <c r="AC3" s="71" t="s">
        <v>31</v>
      </c>
      <c r="AD3" s="71" t="s">
        <v>32</v>
      </c>
      <c r="AE3" s="71" t="s">
        <v>33</v>
      </c>
      <c r="AF3" s="88" t="s">
        <v>34</v>
      </c>
      <c r="AG3" s="71" t="s">
        <v>35</v>
      </c>
      <c r="AH3" s="71" t="s">
        <v>36</v>
      </c>
      <c r="AI3" s="71" t="s">
        <v>37</v>
      </c>
      <c r="AJ3" s="71" t="s">
        <v>3</v>
      </c>
      <c r="AK3" s="71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</row>
    <row r="4" spans="2:108" s="30" customFormat="1" ht="33.75" customHeight="1">
      <c r="B4" s="157" t="s">
        <v>27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74"/>
      <c r="P4" s="74"/>
      <c r="Q4" s="101"/>
      <c r="R4" s="101"/>
      <c r="S4" s="101"/>
      <c r="T4" s="101"/>
      <c r="U4" s="101"/>
      <c r="V4" s="101"/>
      <c r="W4" s="74"/>
      <c r="X4" s="74"/>
      <c r="Y4" s="74"/>
      <c r="Z4" s="74"/>
      <c r="AA4" s="74"/>
      <c r="AB4" s="74"/>
      <c r="AC4" s="74"/>
      <c r="AD4" s="74"/>
      <c r="AE4" s="74"/>
      <c r="AF4" s="89"/>
      <c r="AG4" s="74"/>
      <c r="AH4" s="74"/>
      <c r="AI4" s="74">
        <f aca="true" t="shared" si="0" ref="AI4:AI9">X4*F4</f>
        <v>0</v>
      </c>
      <c r="AJ4" s="74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</row>
    <row r="5" spans="2:108" s="30" customFormat="1" ht="60.75" customHeight="1">
      <c r="B5" s="28">
        <v>1</v>
      </c>
      <c r="C5" s="21" t="s">
        <v>13</v>
      </c>
      <c r="D5" s="15" t="s">
        <v>12</v>
      </c>
      <c r="E5" s="16">
        <v>324</v>
      </c>
      <c r="F5" s="9">
        <v>33</v>
      </c>
      <c r="G5" s="29">
        <f aca="true" t="shared" si="1" ref="G5:G12">F5*E5</f>
        <v>10692</v>
      </c>
      <c r="H5" s="12">
        <v>28</v>
      </c>
      <c r="I5" s="29">
        <f>E5*H5</f>
        <v>9072</v>
      </c>
      <c r="J5" s="29">
        <f>(F5+H5)/2</f>
        <v>30.5</v>
      </c>
      <c r="K5" s="29">
        <f>J5*E5</f>
        <v>9882</v>
      </c>
      <c r="L5" s="20" t="s">
        <v>18</v>
      </c>
      <c r="M5" s="21" t="s">
        <v>24</v>
      </c>
      <c r="N5" s="63" t="s">
        <v>19</v>
      </c>
      <c r="O5" s="83">
        <v>180</v>
      </c>
      <c r="P5" s="83">
        <v>96</v>
      </c>
      <c r="Q5" s="98"/>
      <c r="R5" s="98"/>
      <c r="S5" s="98"/>
      <c r="T5" s="98"/>
      <c r="U5" s="98"/>
      <c r="V5" s="98"/>
      <c r="W5" s="83">
        <v>12</v>
      </c>
      <c r="X5" s="83"/>
      <c r="Y5" s="83">
        <f>SUM(O5:X5)</f>
        <v>288</v>
      </c>
      <c r="Z5" s="74">
        <f>O5*F5</f>
        <v>5940</v>
      </c>
      <c r="AA5" s="74">
        <f>P5*F5</f>
        <v>3168</v>
      </c>
      <c r="AB5" s="74">
        <f>Q5*F5</f>
        <v>0</v>
      </c>
      <c r="AC5" s="74">
        <f>R5*F5</f>
        <v>0</v>
      </c>
      <c r="AD5" s="74">
        <f>S5*F5</f>
        <v>0</v>
      </c>
      <c r="AE5" s="74">
        <f>T5*F5</f>
        <v>0</v>
      </c>
      <c r="AF5" s="89">
        <f>U5*F5</f>
        <v>0</v>
      </c>
      <c r="AG5" s="74">
        <f>V5*F5</f>
        <v>0</v>
      </c>
      <c r="AH5" s="74">
        <f>W5*F5</f>
        <v>396</v>
      </c>
      <c r="AI5" s="74">
        <f t="shared" si="0"/>
        <v>0</v>
      </c>
      <c r="AJ5" s="74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</row>
    <row r="6" spans="2:108" s="36" customFormat="1" ht="67.5" customHeight="1">
      <c r="B6" s="28">
        <v>2</v>
      </c>
      <c r="C6" s="21" t="s">
        <v>14</v>
      </c>
      <c r="D6" s="15" t="s">
        <v>11</v>
      </c>
      <c r="E6" s="16">
        <v>600</v>
      </c>
      <c r="F6" s="10">
        <v>6.5</v>
      </c>
      <c r="G6" s="29">
        <f t="shared" si="1"/>
        <v>3900</v>
      </c>
      <c r="H6" s="12">
        <v>5.8</v>
      </c>
      <c r="I6" s="29">
        <f aca="true" t="shared" si="2" ref="I6:I12">E6*H6</f>
        <v>3480</v>
      </c>
      <c r="J6" s="29">
        <f aca="true" t="shared" si="3" ref="J6:J12">(F6+H6)/2</f>
        <v>6.15</v>
      </c>
      <c r="K6" s="29">
        <f aca="true" t="shared" si="4" ref="K6:K12">J6*E6</f>
        <v>3690</v>
      </c>
      <c r="L6" s="20" t="s">
        <v>18</v>
      </c>
      <c r="M6" s="21" t="s">
        <v>24</v>
      </c>
      <c r="N6" s="63" t="s">
        <v>21</v>
      </c>
      <c r="O6" s="83">
        <v>300</v>
      </c>
      <c r="P6" s="83">
        <v>50</v>
      </c>
      <c r="Q6" s="98"/>
      <c r="R6" s="98"/>
      <c r="S6" s="98"/>
      <c r="T6" s="98"/>
      <c r="U6" s="98"/>
      <c r="V6" s="98">
        <v>100</v>
      </c>
      <c r="W6" s="83"/>
      <c r="X6" s="83">
        <v>100</v>
      </c>
      <c r="Y6" s="83">
        <f>SUM(O6:X6)</f>
        <v>550</v>
      </c>
      <c r="Z6" s="74">
        <f>O6*F6</f>
        <v>1950</v>
      </c>
      <c r="AA6" s="74">
        <f>P6*F6</f>
        <v>325</v>
      </c>
      <c r="AB6" s="74">
        <f>Q6*F6</f>
        <v>0</v>
      </c>
      <c r="AC6" s="74">
        <f>R6*F6</f>
        <v>0</v>
      </c>
      <c r="AD6" s="74">
        <f>S6*F6</f>
        <v>0</v>
      </c>
      <c r="AE6" s="74">
        <f>T6*F6</f>
        <v>0</v>
      </c>
      <c r="AF6" s="89">
        <f>U6*F6</f>
        <v>0</v>
      </c>
      <c r="AG6" s="74">
        <f>V6*F6</f>
        <v>650</v>
      </c>
      <c r="AH6" s="74">
        <f>W6*F6</f>
        <v>0</v>
      </c>
      <c r="AI6" s="74">
        <f t="shared" si="0"/>
        <v>650</v>
      </c>
      <c r="AJ6" s="74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</row>
    <row r="7" spans="2:108" s="31" customFormat="1" ht="75.75" customHeight="1">
      <c r="B7" s="28">
        <v>3</v>
      </c>
      <c r="C7" s="32" t="s">
        <v>15</v>
      </c>
      <c r="D7" s="33" t="s">
        <v>12</v>
      </c>
      <c r="E7" s="34">
        <v>4000</v>
      </c>
      <c r="F7" s="26">
        <v>8.3</v>
      </c>
      <c r="G7" s="29">
        <f t="shared" si="1"/>
        <v>33200</v>
      </c>
      <c r="H7" s="27">
        <v>11.5</v>
      </c>
      <c r="I7" s="29">
        <f t="shared" si="2"/>
        <v>46000</v>
      </c>
      <c r="J7" s="29">
        <f t="shared" si="3"/>
        <v>9.9</v>
      </c>
      <c r="K7" s="29">
        <f t="shared" si="4"/>
        <v>39600</v>
      </c>
      <c r="L7" s="22" t="s">
        <v>18</v>
      </c>
      <c r="M7" s="32" t="s">
        <v>25</v>
      </c>
      <c r="N7" s="64" t="s">
        <v>22</v>
      </c>
      <c r="O7" s="84"/>
      <c r="P7" s="84"/>
      <c r="Q7" s="99"/>
      <c r="R7" s="99"/>
      <c r="S7" s="99"/>
      <c r="T7" s="99"/>
      <c r="U7" s="99">
        <v>3000</v>
      </c>
      <c r="V7" s="99"/>
      <c r="W7" s="84"/>
      <c r="X7" s="84"/>
      <c r="Y7" s="83">
        <f>SUM(O7:X7)</f>
        <v>3000</v>
      </c>
      <c r="Z7" s="74">
        <f>O7*F7</f>
        <v>0</v>
      </c>
      <c r="AA7" s="74">
        <f>P7*F7</f>
        <v>0</v>
      </c>
      <c r="AB7" s="74">
        <f>Q7*F7</f>
        <v>0</v>
      </c>
      <c r="AC7" s="74">
        <f>R7*F7</f>
        <v>0</v>
      </c>
      <c r="AD7" s="74">
        <f>S7*F7</f>
        <v>0</v>
      </c>
      <c r="AE7" s="74">
        <f>T7*F7</f>
        <v>0</v>
      </c>
      <c r="AF7" s="89">
        <f>U7*F7</f>
        <v>24900.000000000004</v>
      </c>
      <c r="AG7" s="74">
        <f>V7*F7</f>
        <v>0</v>
      </c>
      <c r="AH7" s="74">
        <f>W7*F7</f>
        <v>0</v>
      </c>
      <c r="AI7" s="74">
        <f t="shared" si="0"/>
        <v>0</v>
      </c>
      <c r="AJ7" s="73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</row>
    <row r="8" spans="2:108" s="37" customFormat="1" ht="42" customHeight="1">
      <c r="B8" s="28">
        <v>4</v>
      </c>
      <c r="C8" s="128" t="s">
        <v>26</v>
      </c>
      <c r="D8" s="129" t="s">
        <v>12</v>
      </c>
      <c r="E8" s="130">
        <v>8000</v>
      </c>
      <c r="F8" s="131">
        <v>3.25</v>
      </c>
      <c r="G8" s="29">
        <f t="shared" si="1"/>
        <v>26000</v>
      </c>
      <c r="H8" s="132">
        <v>2.8</v>
      </c>
      <c r="I8" s="29">
        <f t="shared" si="2"/>
        <v>22400</v>
      </c>
      <c r="J8" s="29">
        <f t="shared" si="3"/>
        <v>3.025</v>
      </c>
      <c r="K8" s="29">
        <f t="shared" si="4"/>
        <v>24200</v>
      </c>
      <c r="L8" s="133" t="s">
        <v>18</v>
      </c>
      <c r="M8" s="128" t="s">
        <v>25</v>
      </c>
      <c r="N8" s="134" t="s">
        <v>23</v>
      </c>
      <c r="O8" s="84"/>
      <c r="P8" s="84"/>
      <c r="Q8" s="99"/>
      <c r="R8" s="99"/>
      <c r="S8" s="99"/>
      <c r="T8" s="99"/>
      <c r="U8" s="99">
        <v>18000</v>
      </c>
      <c r="V8" s="99"/>
      <c r="W8" s="84"/>
      <c r="X8" s="84"/>
      <c r="Y8" s="83">
        <f>SUM(O8:X8)</f>
        <v>18000</v>
      </c>
      <c r="Z8" s="74">
        <f>O8*F8</f>
        <v>0</v>
      </c>
      <c r="AA8" s="74">
        <f>P8*F8</f>
        <v>0</v>
      </c>
      <c r="AB8" s="74">
        <f>Q8*F8</f>
        <v>0</v>
      </c>
      <c r="AC8" s="74">
        <f>R8*F8</f>
        <v>0</v>
      </c>
      <c r="AD8" s="74">
        <f>S8*F8</f>
        <v>0</v>
      </c>
      <c r="AE8" s="74">
        <f>T8*F8</f>
        <v>0</v>
      </c>
      <c r="AF8" s="89">
        <f>U8*F8</f>
        <v>58500</v>
      </c>
      <c r="AG8" s="74">
        <f>V8*F8</f>
        <v>0</v>
      </c>
      <c r="AH8" s="74">
        <f>W8*F8</f>
        <v>0</v>
      </c>
      <c r="AI8" s="74">
        <f t="shared" si="0"/>
        <v>0</v>
      </c>
      <c r="AJ8" s="81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</row>
    <row r="9" spans="2:108" s="31" customFormat="1" ht="68.25" customHeight="1">
      <c r="B9" s="28">
        <v>5</v>
      </c>
      <c r="C9" s="114" t="s">
        <v>16</v>
      </c>
      <c r="D9" s="115" t="s">
        <v>12</v>
      </c>
      <c r="E9" s="116">
        <v>1048</v>
      </c>
      <c r="F9" s="117">
        <v>4</v>
      </c>
      <c r="G9" s="29">
        <f t="shared" si="1"/>
        <v>4192</v>
      </c>
      <c r="H9" s="118">
        <v>4.15</v>
      </c>
      <c r="I9" s="29">
        <f t="shared" si="2"/>
        <v>4349.200000000001</v>
      </c>
      <c r="J9" s="29">
        <f t="shared" si="3"/>
        <v>4.075</v>
      </c>
      <c r="K9" s="29">
        <f t="shared" si="4"/>
        <v>4270.6</v>
      </c>
      <c r="L9" s="119" t="s">
        <v>18</v>
      </c>
      <c r="M9" s="114" t="s">
        <v>24</v>
      </c>
      <c r="N9" s="120" t="s">
        <v>20</v>
      </c>
      <c r="O9" s="107"/>
      <c r="P9" s="107"/>
      <c r="Q9" s="108"/>
      <c r="R9" s="108"/>
      <c r="S9" s="108"/>
      <c r="T9" s="108"/>
      <c r="U9" s="108">
        <v>1000</v>
      </c>
      <c r="V9" s="108">
        <v>100</v>
      </c>
      <c r="W9" s="107"/>
      <c r="X9" s="107"/>
      <c r="Y9" s="109">
        <f>SUM(O9:X9)</f>
        <v>1100</v>
      </c>
      <c r="Z9" s="110">
        <f>O9*F9</f>
        <v>0</v>
      </c>
      <c r="AA9" s="110">
        <f>P9*F9</f>
        <v>0</v>
      </c>
      <c r="AB9" s="110">
        <f>Q9*F9</f>
        <v>0</v>
      </c>
      <c r="AC9" s="110">
        <f>R9*F9</f>
        <v>0</v>
      </c>
      <c r="AD9" s="110">
        <f>S9*F9</f>
        <v>0</v>
      </c>
      <c r="AE9" s="110">
        <f>T9*F9</f>
        <v>0</v>
      </c>
      <c r="AF9" s="111">
        <f>U9*F9</f>
        <v>4000</v>
      </c>
      <c r="AG9" s="110">
        <f>V9*F9</f>
        <v>400</v>
      </c>
      <c r="AH9" s="110">
        <f>W9*F9</f>
        <v>0</v>
      </c>
      <c r="AI9" s="110">
        <f t="shared" si="0"/>
        <v>0</v>
      </c>
      <c r="AJ9" s="112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77"/>
      <c r="AZ9" s="77"/>
      <c r="BA9" s="77"/>
      <c r="BB9" s="77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</row>
    <row r="10" spans="2:108" s="31" customFormat="1" ht="68.25" customHeight="1">
      <c r="B10" s="28">
        <v>6</v>
      </c>
      <c r="C10" s="114" t="s">
        <v>41</v>
      </c>
      <c r="D10" s="115" t="s">
        <v>12</v>
      </c>
      <c r="E10" s="116">
        <v>300</v>
      </c>
      <c r="F10" s="117">
        <v>11</v>
      </c>
      <c r="G10" s="29">
        <f t="shared" si="1"/>
        <v>3300</v>
      </c>
      <c r="H10" s="118">
        <v>11</v>
      </c>
      <c r="I10" s="29">
        <f t="shared" si="2"/>
        <v>3300</v>
      </c>
      <c r="J10" s="29">
        <f t="shared" si="3"/>
        <v>11</v>
      </c>
      <c r="K10" s="29">
        <f t="shared" si="4"/>
        <v>3300</v>
      </c>
      <c r="L10" s="119" t="s">
        <v>18</v>
      </c>
      <c r="M10" s="114" t="s">
        <v>25</v>
      </c>
      <c r="N10" s="120" t="s">
        <v>22</v>
      </c>
      <c r="O10" s="107"/>
      <c r="P10" s="107"/>
      <c r="Q10" s="108"/>
      <c r="R10" s="108"/>
      <c r="S10" s="108"/>
      <c r="T10" s="108"/>
      <c r="U10" s="108"/>
      <c r="V10" s="108"/>
      <c r="W10" s="107"/>
      <c r="X10" s="107"/>
      <c r="Y10" s="109"/>
      <c r="Z10" s="110"/>
      <c r="AA10" s="110"/>
      <c r="AB10" s="110"/>
      <c r="AC10" s="110"/>
      <c r="AD10" s="110"/>
      <c r="AE10" s="110"/>
      <c r="AF10" s="111"/>
      <c r="AG10" s="110"/>
      <c r="AH10" s="110"/>
      <c r="AI10" s="110"/>
      <c r="AJ10" s="112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77"/>
      <c r="AZ10" s="77"/>
      <c r="BA10" s="77"/>
      <c r="BB10" s="77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</row>
    <row r="11" spans="2:108" s="121" customFormat="1" ht="62.25" customHeight="1">
      <c r="B11" s="28">
        <v>7</v>
      </c>
      <c r="C11" s="135" t="s">
        <v>39</v>
      </c>
      <c r="D11" s="136" t="s">
        <v>12</v>
      </c>
      <c r="E11" s="137">
        <v>2</v>
      </c>
      <c r="F11" s="138">
        <v>145</v>
      </c>
      <c r="G11" s="29">
        <f t="shared" si="1"/>
        <v>290</v>
      </c>
      <c r="H11" s="139">
        <v>163</v>
      </c>
      <c r="I11" s="29">
        <f t="shared" si="2"/>
        <v>326</v>
      </c>
      <c r="J11" s="29">
        <f t="shared" si="3"/>
        <v>154</v>
      </c>
      <c r="K11" s="29">
        <f t="shared" si="4"/>
        <v>308</v>
      </c>
      <c r="L11" s="140" t="s">
        <v>18</v>
      </c>
      <c r="M11" s="135" t="s">
        <v>24</v>
      </c>
      <c r="N11" s="141" t="s">
        <v>20</v>
      </c>
      <c r="O11" s="83"/>
      <c r="P11" s="83"/>
      <c r="Q11" s="98"/>
      <c r="R11" s="98"/>
      <c r="S11" s="98"/>
      <c r="T11" s="98"/>
      <c r="U11" s="98"/>
      <c r="V11" s="98"/>
      <c r="W11" s="83"/>
      <c r="X11" s="83"/>
      <c r="Y11" s="124"/>
      <c r="Z11" s="125"/>
      <c r="AA11" s="125"/>
      <c r="AB11" s="125"/>
      <c r="AC11" s="125"/>
      <c r="AD11" s="125"/>
      <c r="AE11" s="125"/>
      <c r="AF11" s="126"/>
      <c r="AG11" s="125"/>
      <c r="AH11" s="125"/>
      <c r="AI11" s="74"/>
      <c r="AJ11" s="74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</row>
    <row r="12" spans="2:108" s="121" customFormat="1" ht="68.25" customHeight="1">
      <c r="B12" s="28">
        <v>8</v>
      </c>
      <c r="C12" s="114" t="s">
        <v>40</v>
      </c>
      <c r="D12" s="115" t="s">
        <v>12</v>
      </c>
      <c r="E12" s="116">
        <v>2</v>
      </c>
      <c r="F12" s="122">
        <v>210</v>
      </c>
      <c r="G12" s="29">
        <f t="shared" si="1"/>
        <v>420</v>
      </c>
      <c r="H12" s="123">
        <v>218</v>
      </c>
      <c r="I12" s="29">
        <f t="shared" si="2"/>
        <v>436</v>
      </c>
      <c r="J12" s="29">
        <f t="shared" si="3"/>
        <v>214</v>
      </c>
      <c r="K12" s="29">
        <f t="shared" si="4"/>
        <v>428</v>
      </c>
      <c r="L12" s="119" t="s">
        <v>18</v>
      </c>
      <c r="M12" s="114" t="s">
        <v>24</v>
      </c>
      <c r="N12" s="120" t="s">
        <v>20</v>
      </c>
      <c r="O12" s="83"/>
      <c r="P12" s="83"/>
      <c r="Q12" s="98"/>
      <c r="R12" s="98"/>
      <c r="S12" s="98"/>
      <c r="T12" s="98"/>
      <c r="U12" s="98"/>
      <c r="V12" s="98"/>
      <c r="W12" s="83"/>
      <c r="X12" s="83"/>
      <c r="Y12" s="124"/>
      <c r="Z12" s="125"/>
      <c r="AA12" s="125"/>
      <c r="AB12" s="125"/>
      <c r="AC12" s="125"/>
      <c r="AD12" s="125"/>
      <c r="AE12" s="125"/>
      <c r="AF12" s="126"/>
      <c r="AG12" s="125"/>
      <c r="AH12" s="125"/>
      <c r="AI12" s="74"/>
      <c r="AJ12" s="74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</row>
    <row r="13" spans="2:108" ht="38.25" customHeight="1">
      <c r="B13" s="60"/>
      <c r="C13" s="60"/>
      <c r="D13" s="60"/>
      <c r="E13" s="60"/>
      <c r="F13" s="38" t="s">
        <v>17</v>
      </c>
      <c r="G13" s="39">
        <f>SUM(G5:G12)</f>
        <v>81994</v>
      </c>
      <c r="H13" s="39"/>
      <c r="I13" s="39">
        <f>SUM(I5:I12)</f>
        <v>89363.2</v>
      </c>
      <c r="J13" s="39"/>
      <c r="K13" s="39">
        <f>SUM(K5:K12)</f>
        <v>85678.6</v>
      </c>
      <c r="L13" s="61"/>
      <c r="M13" s="60"/>
      <c r="N13" s="65"/>
      <c r="O13" s="78"/>
      <c r="P13" s="78"/>
      <c r="Q13" s="100"/>
      <c r="R13" s="100"/>
      <c r="S13" s="100"/>
      <c r="T13" s="100"/>
      <c r="U13" s="100"/>
      <c r="V13" s="100"/>
      <c r="W13" s="78"/>
      <c r="X13" s="85" t="s">
        <v>17</v>
      </c>
      <c r="Y13" s="86"/>
      <c r="Z13" s="86">
        <f aca="true" t="shared" si="5" ref="Z13:AI13">SUM(Z5:Z9)</f>
        <v>7890</v>
      </c>
      <c r="AA13" s="86">
        <f t="shared" si="5"/>
        <v>3493</v>
      </c>
      <c r="AB13" s="86">
        <f t="shared" si="5"/>
        <v>0</v>
      </c>
      <c r="AC13" s="86">
        <f t="shared" si="5"/>
        <v>0</v>
      </c>
      <c r="AD13" s="86">
        <f t="shared" si="5"/>
        <v>0</v>
      </c>
      <c r="AE13" s="86">
        <f t="shared" si="5"/>
        <v>0</v>
      </c>
      <c r="AF13" s="90">
        <f t="shared" si="5"/>
        <v>87400</v>
      </c>
      <c r="AG13" s="86">
        <f t="shared" si="5"/>
        <v>1050</v>
      </c>
      <c r="AH13" s="86">
        <f t="shared" si="5"/>
        <v>396</v>
      </c>
      <c r="AI13" s="86">
        <f t="shared" si="5"/>
        <v>650</v>
      </c>
      <c r="AJ13" s="78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</row>
    <row r="14" spans="2:32" s="31" customFormat="1" ht="6.75" customHeight="1">
      <c r="B14" s="35"/>
      <c r="C14" s="35"/>
      <c r="D14" s="35"/>
      <c r="E14" s="35"/>
      <c r="F14" s="95"/>
      <c r="G14" s="35"/>
      <c r="H14" s="13"/>
      <c r="I14" s="35"/>
      <c r="J14" s="35"/>
      <c r="K14" s="35"/>
      <c r="L14" s="40"/>
      <c r="N14" s="41"/>
      <c r="Q14" s="102"/>
      <c r="R14" s="102"/>
      <c r="S14" s="102"/>
      <c r="T14" s="102"/>
      <c r="U14" s="102"/>
      <c r="V14" s="102"/>
      <c r="AF14" s="94" t="e">
        <f>AF13+#REF!+#REF!</f>
        <v>#REF!</v>
      </c>
    </row>
    <row r="15" spans="2:32" s="31" customFormat="1" ht="12.75" hidden="1">
      <c r="B15" s="42"/>
      <c r="C15" s="42"/>
      <c r="D15" s="42"/>
      <c r="E15" s="42"/>
      <c r="F15" s="42"/>
      <c r="G15" s="42"/>
      <c r="H15" s="17"/>
      <c r="I15" s="42"/>
      <c r="J15" s="42"/>
      <c r="K15" s="42"/>
      <c r="L15" s="43"/>
      <c r="M15" s="44"/>
      <c r="N15" s="45"/>
      <c r="Q15" s="102"/>
      <c r="R15" s="102"/>
      <c r="S15" s="102"/>
      <c r="T15" s="102"/>
      <c r="U15" s="102"/>
      <c r="V15" s="102"/>
      <c r="AF15" s="91"/>
    </row>
    <row r="16" spans="2:32" s="31" customFormat="1" ht="76.5" customHeight="1">
      <c r="B16" s="159"/>
      <c r="C16" s="159"/>
      <c r="D16" s="142"/>
      <c r="E16" s="142"/>
      <c r="F16" s="142"/>
      <c r="G16" s="143"/>
      <c r="H16" s="143"/>
      <c r="I16" s="143"/>
      <c r="J16" s="143"/>
      <c r="K16" s="144"/>
      <c r="L16" s="145"/>
      <c r="M16" s="46"/>
      <c r="N16" s="48"/>
      <c r="Q16" s="102"/>
      <c r="R16" s="102"/>
      <c r="S16" s="102"/>
      <c r="T16" s="102"/>
      <c r="U16" s="102"/>
      <c r="V16" s="102"/>
      <c r="AF16" s="91"/>
    </row>
    <row r="17" spans="2:32" s="31" customFormat="1" ht="69" customHeight="1">
      <c r="B17" s="153"/>
      <c r="C17" s="153"/>
      <c r="D17" s="146"/>
      <c r="E17" s="146"/>
      <c r="F17" s="146"/>
      <c r="G17" s="147"/>
      <c r="H17" s="147"/>
      <c r="I17" s="147"/>
      <c r="J17" s="147"/>
      <c r="K17" s="148"/>
      <c r="L17" s="149"/>
      <c r="M17" s="49"/>
      <c r="N17" s="48"/>
      <c r="Q17" s="102"/>
      <c r="R17" s="102"/>
      <c r="S17" s="102"/>
      <c r="T17" s="102"/>
      <c r="U17" s="102"/>
      <c r="V17" s="102"/>
      <c r="AF17" s="91"/>
    </row>
    <row r="18" spans="2:32" s="50" customFormat="1" ht="58.5" customHeight="1">
      <c r="B18" s="153"/>
      <c r="C18" s="153"/>
      <c r="D18" s="146"/>
      <c r="E18" s="146"/>
      <c r="F18" s="146"/>
      <c r="G18" s="147"/>
      <c r="H18" s="147"/>
      <c r="I18" s="147"/>
      <c r="J18" s="147"/>
      <c r="K18" s="148"/>
      <c r="L18" s="149"/>
      <c r="M18" s="49"/>
      <c r="N18" s="48"/>
      <c r="Q18" s="103"/>
      <c r="R18" s="103"/>
      <c r="S18" s="103"/>
      <c r="T18" s="103"/>
      <c r="U18" s="103"/>
      <c r="V18" s="103"/>
      <c r="AF18" s="92"/>
    </row>
    <row r="19" spans="2:32" s="51" customFormat="1" ht="46.5" customHeight="1">
      <c r="B19" s="153"/>
      <c r="C19" s="153"/>
      <c r="D19" s="146"/>
      <c r="E19" s="146"/>
      <c r="F19" s="146"/>
      <c r="G19" s="147"/>
      <c r="H19" s="147"/>
      <c r="I19" s="147"/>
      <c r="J19" s="147"/>
      <c r="K19" s="148"/>
      <c r="L19" s="149"/>
      <c r="M19" s="49"/>
      <c r="N19" s="48"/>
      <c r="Q19" s="104"/>
      <c r="R19" s="104"/>
      <c r="S19" s="104"/>
      <c r="T19" s="104"/>
      <c r="U19" s="104"/>
      <c r="V19" s="104"/>
      <c r="AF19" s="93"/>
    </row>
    <row r="20" spans="2:32" s="50" customFormat="1" ht="50.25" customHeight="1">
      <c r="B20" s="153"/>
      <c r="C20" s="153"/>
      <c r="D20" s="146"/>
      <c r="E20" s="146"/>
      <c r="F20" s="146"/>
      <c r="G20" s="147"/>
      <c r="H20" s="147"/>
      <c r="I20" s="147"/>
      <c r="J20" s="147"/>
      <c r="K20" s="148"/>
      <c r="L20" s="149"/>
      <c r="M20" s="49"/>
      <c r="N20" s="48"/>
      <c r="Q20" s="103"/>
      <c r="R20" s="103"/>
      <c r="S20" s="103"/>
      <c r="T20" s="103"/>
      <c r="U20" s="103"/>
      <c r="V20" s="103"/>
      <c r="AF20" s="92"/>
    </row>
    <row r="21" spans="2:32" s="50" customFormat="1" ht="57.75" customHeight="1">
      <c r="B21" s="153"/>
      <c r="C21" s="153"/>
      <c r="D21" s="147"/>
      <c r="E21" s="147"/>
      <c r="F21" s="147"/>
      <c r="G21" s="147"/>
      <c r="H21" s="147"/>
      <c r="I21" s="147"/>
      <c r="J21" s="147"/>
      <c r="K21" s="148"/>
      <c r="L21" s="149"/>
      <c r="M21" s="49"/>
      <c r="N21" s="48"/>
      <c r="Q21" s="103"/>
      <c r="R21" s="103"/>
      <c r="S21" s="103"/>
      <c r="T21" s="103"/>
      <c r="U21" s="103"/>
      <c r="V21" s="103"/>
      <c r="AF21" s="92"/>
    </row>
    <row r="22" spans="2:32" s="50" customFormat="1" ht="49.5" customHeight="1">
      <c r="B22" s="154"/>
      <c r="C22" s="154"/>
      <c r="D22" s="150"/>
      <c r="E22" s="150"/>
      <c r="F22" s="150"/>
      <c r="G22" s="150"/>
      <c r="H22" s="147"/>
      <c r="I22" s="147"/>
      <c r="J22" s="147"/>
      <c r="K22" s="151"/>
      <c r="L22" s="152"/>
      <c r="M22" s="105"/>
      <c r="N22" s="105"/>
      <c r="Q22" s="103"/>
      <c r="R22" s="103"/>
      <c r="S22" s="103"/>
      <c r="T22" s="103"/>
      <c r="U22" s="103"/>
      <c r="V22" s="103"/>
      <c r="AF22" s="92"/>
    </row>
    <row r="23" spans="2:32" s="50" customFormat="1" ht="33" customHeight="1">
      <c r="B23" s="106"/>
      <c r="C23" s="106"/>
      <c r="D23" s="106"/>
      <c r="E23" s="106"/>
      <c r="F23" s="106"/>
      <c r="G23" s="106"/>
      <c r="H23" s="52"/>
      <c r="I23" s="52"/>
      <c r="J23" s="52"/>
      <c r="K23" s="105"/>
      <c r="L23" s="53"/>
      <c r="M23" s="105"/>
      <c r="N23" s="105"/>
      <c r="Q23" s="103"/>
      <c r="R23" s="103"/>
      <c r="S23" s="103"/>
      <c r="T23" s="103"/>
      <c r="U23" s="103"/>
      <c r="V23" s="103"/>
      <c r="AF23" s="92"/>
    </row>
    <row r="24" spans="2:32" s="50" customFormat="1" ht="36" customHeight="1">
      <c r="B24" s="106"/>
      <c r="C24" s="106"/>
      <c r="D24" s="106"/>
      <c r="E24" s="106"/>
      <c r="F24" s="106"/>
      <c r="G24" s="106"/>
      <c r="H24" s="52"/>
      <c r="I24" s="52"/>
      <c r="J24" s="52"/>
      <c r="K24" s="105"/>
      <c r="L24" s="53"/>
      <c r="M24" s="105"/>
      <c r="N24" s="105"/>
      <c r="Q24" s="103"/>
      <c r="R24" s="103"/>
      <c r="S24" s="103"/>
      <c r="T24" s="103"/>
      <c r="U24" s="103"/>
      <c r="V24" s="103"/>
      <c r="AF24" s="92"/>
    </row>
    <row r="25" spans="2:32" s="50" customFormat="1" ht="35.25" customHeight="1">
      <c r="B25" s="106"/>
      <c r="C25" s="106"/>
      <c r="D25" s="106"/>
      <c r="E25" s="106"/>
      <c r="F25" s="106"/>
      <c r="G25" s="106"/>
      <c r="H25" s="52"/>
      <c r="I25" s="52"/>
      <c r="J25" s="52"/>
      <c r="K25" s="105"/>
      <c r="L25" s="53"/>
      <c r="M25" s="105"/>
      <c r="N25" s="105"/>
      <c r="Q25" s="103"/>
      <c r="R25" s="103"/>
      <c r="S25" s="103"/>
      <c r="T25" s="103"/>
      <c r="U25" s="103"/>
      <c r="V25" s="103"/>
      <c r="AF25" s="92"/>
    </row>
    <row r="26" spans="2:32" s="50" customFormat="1" ht="38.25" customHeight="1">
      <c r="B26" s="106"/>
      <c r="C26" s="106"/>
      <c r="D26" s="106"/>
      <c r="E26" s="106"/>
      <c r="F26" s="106"/>
      <c r="G26" s="106"/>
      <c r="H26" s="52"/>
      <c r="I26" s="52"/>
      <c r="J26" s="52"/>
      <c r="K26" s="52"/>
      <c r="L26" s="47"/>
      <c r="M26" s="52"/>
      <c r="N26" s="48"/>
      <c r="Q26" s="103"/>
      <c r="R26" s="103"/>
      <c r="S26" s="103"/>
      <c r="T26" s="103"/>
      <c r="U26" s="103"/>
      <c r="V26" s="103"/>
      <c r="AF26" s="92"/>
    </row>
    <row r="27" spans="2:32" s="50" customFormat="1" ht="30" customHeight="1">
      <c r="B27" s="106"/>
      <c r="C27" s="106"/>
      <c r="D27" s="106"/>
      <c r="E27" s="106"/>
      <c r="F27" s="106"/>
      <c r="G27" s="106"/>
      <c r="H27" s="52"/>
      <c r="I27" s="52"/>
      <c r="J27" s="52"/>
      <c r="K27" s="52"/>
      <c r="L27" s="54"/>
      <c r="M27" s="52"/>
      <c r="N27" s="105"/>
      <c r="Q27" s="103"/>
      <c r="R27" s="103"/>
      <c r="S27" s="103"/>
      <c r="T27" s="103"/>
      <c r="U27" s="103"/>
      <c r="V27" s="103"/>
      <c r="AF27" s="92"/>
    </row>
    <row r="28" spans="2:32" s="50" customFormat="1" ht="23.25">
      <c r="B28" s="55"/>
      <c r="C28" s="55"/>
      <c r="D28" s="55"/>
      <c r="E28" s="55"/>
      <c r="F28" s="55"/>
      <c r="G28" s="55"/>
      <c r="H28" s="23"/>
      <c r="I28" s="55"/>
      <c r="J28" s="55"/>
      <c r="K28" s="55"/>
      <c r="L28" s="56"/>
      <c r="M28" s="55"/>
      <c r="N28" s="57"/>
      <c r="Q28" s="103"/>
      <c r="R28" s="103"/>
      <c r="S28" s="103"/>
      <c r="T28" s="103"/>
      <c r="U28" s="103"/>
      <c r="V28" s="103"/>
      <c r="AF28" s="92"/>
    </row>
    <row r="29" spans="8:32" s="50" customFormat="1" ht="12.75">
      <c r="H29" s="14"/>
      <c r="L29" s="58"/>
      <c r="N29" s="59"/>
      <c r="Q29" s="103"/>
      <c r="R29" s="103"/>
      <c r="S29" s="103"/>
      <c r="T29" s="103"/>
      <c r="U29" s="103"/>
      <c r="V29" s="103"/>
      <c r="AF29" s="92"/>
    </row>
    <row r="30" spans="8:32" s="50" customFormat="1" ht="12.75">
      <c r="H30" s="14"/>
      <c r="L30" s="58"/>
      <c r="N30" s="59"/>
      <c r="Q30" s="103"/>
      <c r="R30" s="103"/>
      <c r="S30" s="103"/>
      <c r="T30" s="103"/>
      <c r="U30" s="103"/>
      <c r="V30" s="103"/>
      <c r="AF30" s="92"/>
    </row>
    <row r="31" spans="8:32" s="50" customFormat="1" ht="12.75">
      <c r="H31" s="14"/>
      <c r="L31" s="58"/>
      <c r="N31" s="59"/>
      <c r="Q31" s="103"/>
      <c r="R31" s="103"/>
      <c r="S31" s="103"/>
      <c r="T31" s="103"/>
      <c r="U31" s="103"/>
      <c r="V31" s="103"/>
      <c r="AF31" s="92"/>
    </row>
    <row r="32" spans="8:32" s="50" customFormat="1" ht="12.75">
      <c r="H32" s="14"/>
      <c r="L32" s="58"/>
      <c r="N32" s="59"/>
      <c r="Q32" s="103"/>
      <c r="R32" s="103"/>
      <c r="S32" s="103"/>
      <c r="T32" s="103"/>
      <c r="U32" s="103"/>
      <c r="V32" s="103"/>
      <c r="AF32" s="92"/>
    </row>
    <row r="33" spans="8:32" s="50" customFormat="1" ht="12.75">
      <c r="H33" s="14"/>
      <c r="L33" s="58"/>
      <c r="N33" s="59"/>
      <c r="Q33" s="103"/>
      <c r="R33" s="103"/>
      <c r="S33" s="103"/>
      <c r="T33" s="103"/>
      <c r="U33" s="103"/>
      <c r="V33" s="103"/>
      <c r="AF33" s="92"/>
    </row>
    <row r="34" spans="8:32" s="50" customFormat="1" ht="12.75">
      <c r="H34" s="14"/>
      <c r="L34" s="58"/>
      <c r="N34" s="59"/>
      <c r="Q34" s="103"/>
      <c r="R34" s="103"/>
      <c r="S34" s="103"/>
      <c r="T34" s="103"/>
      <c r="U34" s="103"/>
      <c r="V34" s="103"/>
      <c r="AF34" s="92"/>
    </row>
    <row r="35" spans="8:32" s="50" customFormat="1" ht="12.75">
      <c r="H35" s="14"/>
      <c r="L35" s="58"/>
      <c r="N35" s="59"/>
      <c r="Q35" s="103"/>
      <c r="R35" s="103"/>
      <c r="S35" s="103"/>
      <c r="T35" s="103"/>
      <c r="U35" s="103"/>
      <c r="V35" s="103"/>
      <c r="AF35" s="92"/>
    </row>
    <row r="36" spans="8:32" s="50" customFormat="1" ht="12.75">
      <c r="H36" s="14"/>
      <c r="L36" s="58"/>
      <c r="N36" s="59"/>
      <c r="Q36" s="103"/>
      <c r="R36" s="103"/>
      <c r="S36" s="103"/>
      <c r="T36" s="103"/>
      <c r="U36" s="103"/>
      <c r="V36" s="103"/>
      <c r="AF36" s="92"/>
    </row>
    <row r="37" spans="8:32" s="50" customFormat="1" ht="12.75">
      <c r="H37" s="14"/>
      <c r="L37" s="58"/>
      <c r="N37" s="59"/>
      <c r="Q37" s="103"/>
      <c r="R37" s="103"/>
      <c r="S37" s="103"/>
      <c r="T37" s="103"/>
      <c r="U37" s="103"/>
      <c r="V37" s="103"/>
      <c r="AF37" s="92"/>
    </row>
    <row r="38" spans="8:32" s="50" customFormat="1" ht="12.75">
      <c r="H38" s="14"/>
      <c r="L38" s="58"/>
      <c r="N38" s="59"/>
      <c r="Q38" s="103"/>
      <c r="R38" s="103"/>
      <c r="S38" s="103"/>
      <c r="T38" s="103"/>
      <c r="U38" s="103"/>
      <c r="V38" s="103"/>
      <c r="AF38" s="92"/>
    </row>
    <row r="39" spans="8:32" s="50" customFormat="1" ht="12.75">
      <c r="H39" s="14"/>
      <c r="L39" s="58"/>
      <c r="N39" s="59"/>
      <c r="Q39" s="103"/>
      <c r="R39" s="103"/>
      <c r="S39" s="103"/>
      <c r="T39" s="103"/>
      <c r="U39" s="103"/>
      <c r="V39" s="103"/>
      <c r="AF39" s="92"/>
    </row>
    <row r="40" spans="8:32" s="50" customFormat="1" ht="12.75">
      <c r="H40" s="14"/>
      <c r="L40" s="58"/>
      <c r="N40" s="59"/>
      <c r="Q40" s="103"/>
      <c r="R40" s="103"/>
      <c r="S40" s="103"/>
      <c r="T40" s="103"/>
      <c r="U40" s="103"/>
      <c r="V40" s="103"/>
      <c r="AF40" s="92"/>
    </row>
    <row r="41" spans="8:32" s="50" customFormat="1" ht="12.75">
      <c r="H41" s="14"/>
      <c r="L41" s="58"/>
      <c r="N41" s="59"/>
      <c r="Q41" s="103"/>
      <c r="R41" s="103"/>
      <c r="S41" s="103"/>
      <c r="T41" s="103"/>
      <c r="U41" s="103"/>
      <c r="V41" s="103"/>
      <c r="AF41" s="92"/>
    </row>
    <row r="42" spans="8:32" s="50" customFormat="1" ht="12.75">
      <c r="H42" s="14"/>
      <c r="L42" s="58"/>
      <c r="N42" s="59"/>
      <c r="Q42" s="103"/>
      <c r="R42" s="103"/>
      <c r="S42" s="103"/>
      <c r="T42" s="103"/>
      <c r="U42" s="103"/>
      <c r="V42" s="103"/>
      <c r="AF42" s="92"/>
    </row>
    <row r="43" spans="8:32" s="50" customFormat="1" ht="12.75">
      <c r="H43" s="14"/>
      <c r="L43" s="58"/>
      <c r="N43" s="59"/>
      <c r="Q43" s="103"/>
      <c r="R43" s="103"/>
      <c r="S43" s="103"/>
      <c r="T43" s="103"/>
      <c r="U43" s="103"/>
      <c r="V43" s="103"/>
      <c r="AF43" s="92"/>
    </row>
    <row r="44" spans="8:32" s="50" customFormat="1" ht="12.75">
      <c r="H44" s="14"/>
      <c r="L44" s="58"/>
      <c r="N44" s="59"/>
      <c r="Q44" s="103"/>
      <c r="R44" s="103"/>
      <c r="S44" s="103"/>
      <c r="T44" s="103"/>
      <c r="U44" s="103"/>
      <c r="V44" s="103"/>
      <c r="AF44" s="92"/>
    </row>
    <row r="45" spans="8:32" s="50" customFormat="1" ht="12.75">
      <c r="H45" s="14"/>
      <c r="L45" s="58"/>
      <c r="N45" s="59"/>
      <c r="Q45" s="103"/>
      <c r="R45" s="103"/>
      <c r="S45" s="103"/>
      <c r="T45" s="103"/>
      <c r="U45" s="103"/>
      <c r="V45" s="103"/>
      <c r="AF45" s="92"/>
    </row>
  </sheetData>
  <sheetProtection selectLockedCells="1" selectUnlockedCells="1"/>
  <autoFilter ref="A3:N14"/>
  <mergeCells count="10">
    <mergeCell ref="C1:N1"/>
    <mergeCell ref="B20:C20"/>
    <mergeCell ref="B21:C21"/>
    <mergeCell ref="B22:C22"/>
    <mergeCell ref="B2:N2"/>
    <mergeCell ref="B4:N4"/>
    <mergeCell ref="B16:C16"/>
    <mergeCell ref="B17:C17"/>
    <mergeCell ref="B18:C18"/>
    <mergeCell ref="B19:C19"/>
  </mergeCells>
  <printOptions horizontalCentered="1"/>
  <pageMargins left="0.15748031496062992" right="0.15748031496062992" top="0.15748031496062992" bottom="0.1968503937007874" header="0.5118110236220472" footer="0.5118110236220472"/>
  <pageSetup fitToHeight="0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125" defaultRowHeight="14.25"/>
  <cols>
    <col min="1" max="16384" width="8.125" style="8" customWidth="1"/>
  </cols>
  <sheetData/>
  <sheetProtection selectLockedCells="1" selectUnlockedCells="1"/>
  <printOptions/>
  <pageMargins left="0.7" right="0.7" top="1.14375" bottom="1.14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125" defaultRowHeight="14.25"/>
  <cols>
    <col min="1" max="16384" width="8.125" style="8" customWidth="1"/>
  </cols>
  <sheetData/>
  <sheetProtection selectLockedCells="1" selectUnlockedCells="1"/>
  <printOptions/>
  <pageMargins left="0.7" right="0.7" top="1.14375" bottom="1.14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2023-03-03T11:43:18Z</cp:lastPrinted>
  <dcterms:created xsi:type="dcterms:W3CDTF">2023-03-22T07:05:26Z</dcterms:created>
  <dcterms:modified xsi:type="dcterms:W3CDTF">2023-03-22T07:05:28Z</dcterms:modified>
  <cp:category/>
  <cp:version/>
  <cp:contentType/>
  <cp:contentStatus/>
</cp:coreProperties>
</file>