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8460" tabRatio="500" activeTab="0"/>
  </bookViews>
  <sheets>
    <sheet name="Пластик  2022 новий" sheetId="1" r:id="rId1"/>
    <sheet name="Лист2" sheetId="2" r:id="rId2"/>
    <sheet name="Лист3" sheetId="3" r:id="rId3"/>
  </sheets>
  <definedNames>
    <definedName name="_xlnm._FilterDatabase" localSheetId="0" hidden="1">'Пластик  2022 новий'!$A$3:$N$13</definedName>
    <definedName name="_xlnm.Print_Titles" localSheetId="0">'Пластик  2022 новий'!$3:$3</definedName>
    <definedName name="_xlnm.Print_Area" localSheetId="0">'Пластик  2022 новий'!$B$2:$N$13</definedName>
  </definedNames>
  <calcPr fullCalcOnLoad="1"/>
</workbook>
</file>

<file path=xl/sharedStrings.xml><?xml version="1.0" encoding="utf-8"?>
<sst xmlns="http://schemas.openxmlformats.org/spreadsheetml/2006/main" count="80" uniqueCount="44">
  <si>
    <t xml:space="preserve"> № з/п</t>
  </si>
  <si>
    <t>Найменування</t>
  </si>
  <si>
    <t>Од.вим.</t>
  </si>
  <si>
    <t>Загальна кількість</t>
  </si>
  <si>
    <t>Цінова пропозиція фірми №1, з ПДВ</t>
  </si>
  <si>
    <t>Загальна сума</t>
  </si>
  <si>
    <t>Цінова пропозиція фірми №2,  з ПДВ</t>
  </si>
  <si>
    <t>Ціна середня, з ПДВ</t>
  </si>
  <si>
    <t>Відомості про державну реєстрацію/технічний регламент</t>
  </si>
  <si>
    <t xml:space="preserve">НАЦІОНАЛЬНИЙ КЛАСИФІКАТОР УКРАЇНИ
Єдиний закупівельний словник ДК 021:2015  </t>
  </si>
  <si>
    <t>НАЦІОНАЛЬНИЙ КЛАСИФІКАТОР УКРАЇНИ Класифікатор медичних виробів НК 024:2019</t>
  </si>
  <si>
    <t>паков.</t>
  </si>
  <si>
    <t>шт.</t>
  </si>
  <si>
    <t>Фекальний паразитологічний концентратор Mini Parasep SF (формалін + тритон X) (40шт/уп)</t>
  </si>
  <si>
    <t>Всього:</t>
  </si>
  <si>
    <t>Пробірка циліндрична тип SORVALL CW1 - без обідка 5мл, із ПС Ø 12x75 мм для IVD (1000 шт/пак)</t>
  </si>
  <si>
    <t xml:space="preserve">Мікропробірка 1,5 мл тип Eppendorf ПП, градуюровкою для IVD (500 шт/упак ) </t>
  </si>
  <si>
    <t xml:space="preserve">Декларація про відповідність №1808 від 08.11.2018 р. </t>
  </si>
  <si>
    <t>45967 Контейнер для збирання калу IVD, з ДНК-зберігальним розчином</t>
  </si>
  <si>
    <t>58970 Пробірка центрифужна ІВД, стерильна</t>
  </si>
  <si>
    <t>43761 Пробірка центрифужна, нестерильна, IVD</t>
  </si>
  <si>
    <t>37563 Пробірка для збору зразків крові не вакуумна без домішок IVD</t>
  </si>
  <si>
    <t>43344 Чашка Петрі, для тканинної культури</t>
  </si>
  <si>
    <t xml:space="preserve">Декларація про відповідність №АР 03/17 від 27.06.2017 р. </t>
  </si>
  <si>
    <t>Мікроцентрифужна пробірка, 1,5мл, з кришкою, термостійка, прозора, градуйована, з полем для запису, для ПЛР, вільні від ДНКаз, РНКаз, ДНК людини, стерильні (500 шт/пак)</t>
  </si>
  <si>
    <t>Пробірка циліндрична, з ПС, 10 мл з гвинтовою кришкою, Ø16x100 мм - стер., інд. уп. для IVD</t>
  </si>
  <si>
    <t>Чашка Петрі ПС, Ø 90 мм, з вентиляцією, прозора, стерильна 20, з отворами для вентиляції.</t>
  </si>
  <si>
    <t>33192500-7 Пробірки</t>
  </si>
  <si>
    <t>33192350-0 Інкубатори для вирощування клітинних культур</t>
  </si>
  <si>
    <t>Пластик для проведення лабораторних досліджень (Пробірки)</t>
  </si>
  <si>
    <t>Молекулярна діагностика</t>
  </si>
  <si>
    <t>Контроль якості донорскої крові</t>
  </si>
  <si>
    <t>Біохімія</t>
  </si>
  <si>
    <t>Клініка</t>
  </si>
  <si>
    <t>Вірусологія</t>
  </si>
  <si>
    <t>Експрес діагностика</t>
  </si>
  <si>
    <t>Бак лабораторія</t>
  </si>
  <si>
    <t>Токсикологія</t>
  </si>
  <si>
    <t>Онкогематологія</t>
  </si>
  <si>
    <t>Поліклініка</t>
  </si>
  <si>
    <t>Пробірка для ПЛР, low proflle, білі в стрипах по 8 шт. 250 стр/Мікроцентрифужні пробірки для ПЛР в стріпі по 8 шт., 0,2 мл, з плоскими ультра-очищеними кришками, білі, 250 стріпів в пакованні</t>
  </si>
  <si>
    <t>Медико-технічні вимоги на закупівлю пластику медичного для Українського Референс-центру з клінічної лабораторної діагностики та метрології та відділення лабораторної діагностики КДП НДСЛ "ОХМАТДИТ" МОЗ України на 2023 рік</t>
  </si>
  <si>
    <t>Пробірка циліндрична 3 мл  11,5 x 55мм - без обідка із ПС Ø 11,5x55 мм для IVD (100шт/пак)</t>
  </si>
  <si>
    <t xml:space="preserve">Обгрунтування закупівлі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</si>
</sst>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\ [$грн.-422];[Red]\-#,##0.00\ [$грн.-422]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0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Arial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b/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/>
      <protection/>
    </xf>
    <xf numFmtId="182" fontId="3" fillId="0" borderId="0">
      <alignment/>
      <protection/>
    </xf>
    <xf numFmtId="0" fontId="43" fillId="20" borderId="1" applyNumberFormat="0" applyAlignment="0" applyProtection="0"/>
    <xf numFmtId="9" fontId="1" fillId="0" borderId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59">
      <alignment/>
      <protection/>
    </xf>
    <xf numFmtId="49" fontId="5" fillId="0" borderId="10" xfId="59" applyNumberFormat="1" applyFont="1" applyFill="1" applyBorder="1" applyAlignment="1">
      <alignment vertical="center"/>
      <protection/>
    </xf>
    <xf numFmtId="49" fontId="5" fillId="33" borderId="11" xfId="59" applyNumberFormat="1" applyFont="1" applyFill="1" applyBorder="1" applyAlignment="1">
      <alignment vertical="center"/>
      <protection/>
    </xf>
    <xf numFmtId="0" fontId="5" fillId="33" borderId="11" xfId="59" applyFont="1" applyFill="1" applyBorder="1" applyAlignment="1">
      <alignment horizontal="center" vertical="center" wrapText="1"/>
      <protection/>
    </xf>
    <xf numFmtId="0" fontId="5" fillId="33" borderId="11" xfId="59" applyFont="1" applyFill="1" applyBorder="1" applyAlignment="1">
      <alignment horizontal="center" vertical="center"/>
      <protection/>
    </xf>
    <xf numFmtId="2" fontId="5" fillId="33" borderId="11" xfId="59" applyNumberFormat="1" applyFont="1" applyFill="1" applyBorder="1" applyAlignment="1">
      <alignment horizontal="center" vertical="center" wrapText="1"/>
      <protection/>
    </xf>
    <xf numFmtId="0" fontId="4" fillId="0" borderId="0" xfId="59" applyBorder="1">
      <alignment/>
      <protection/>
    </xf>
    <xf numFmtId="0" fontId="9" fillId="0" borderId="0" xfId="33">
      <alignment/>
      <protection/>
    </xf>
    <xf numFmtId="2" fontId="6" fillId="34" borderId="11" xfId="59" applyNumberFormat="1" applyFont="1" applyFill="1" applyBorder="1" applyAlignment="1">
      <alignment horizontal="center" vertical="center" wrapText="1"/>
      <protection/>
    </xf>
    <xf numFmtId="2" fontId="6" fillId="34" borderId="11" xfId="33" applyNumberFormat="1" applyFont="1" applyFill="1" applyBorder="1" applyAlignment="1">
      <alignment horizontal="center" vertical="center" wrapText="1"/>
      <protection/>
    </xf>
    <xf numFmtId="0" fontId="5" fillId="35" borderId="11" xfId="59" applyFont="1" applyFill="1" applyBorder="1" applyAlignment="1">
      <alignment horizontal="center" vertical="center" wrapText="1"/>
      <protection/>
    </xf>
    <xf numFmtId="2" fontId="6" fillId="35" borderId="11" xfId="59" applyNumberFormat="1" applyFont="1" applyFill="1" applyBorder="1" applyAlignment="1">
      <alignment horizontal="center" vertical="center"/>
      <protection/>
    </xf>
    <xf numFmtId="2" fontId="6" fillId="35" borderId="11" xfId="59" applyNumberFormat="1" applyFont="1" applyFill="1" applyBorder="1" applyAlignment="1">
      <alignment horizontal="center" vertical="center" wrapText="1"/>
      <protection/>
    </xf>
    <xf numFmtId="2" fontId="6" fillId="35" borderId="11" xfId="33" applyNumberFormat="1" applyFont="1" applyFill="1" applyBorder="1" applyAlignment="1">
      <alignment horizontal="center" vertical="center" wrapText="1"/>
      <protection/>
    </xf>
    <xf numFmtId="0" fontId="4" fillId="35" borderId="0" xfId="59" applyFill="1">
      <alignment/>
      <protection/>
    </xf>
    <xf numFmtId="0" fontId="6" fillId="34" borderId="11" xfId="0" applyFont="1" applyFill="1" applyBorder="1" applyAlignment="1">
      <alignment horizontal="center" vertical="center" wrapText="1"/>
    </xf>
    <xf numFmtId="1" fontId="6" fillId="34" borderId="11" xfId="59" applyNumberFormat="1" applyFont="1" applyFill="1" applyBorder="1" applyAlignment="1">
      <alignment horizontal="center" vertical="center"/>
      <protection/>
    </xf>
    <xf numFmtId="0" fontId="4" fillId="0" borderId="0" xfId="59" applyAlignment="1">
      <alignment horizontal="center" vertical="center"/>
      <protection/>
    </xf>
    <xf numFmtId="0" fontId="4" fillId="0" borderId="0" xfId="59" applyAlignment="1">
      <alignment wrapText="1"/>
      <protection/>
    </xf>
    <xf numFmtId="0" fontId="6" fillId="34" borderId="11" xfId="0" applyFont="1" applyFill="1" applyBorder="1" applyAlignment="1">
      <alignment horizontal="left" vertical="center" wrapText="1"/>
    </xf>
    <xf numFmtId="0" fontId="6" fillId="36" borderId="11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2" fontId="13" fillId="35" borderId="12" xfId="59" applyNumberFormat="1" applyFont="1" applyFill="1" applyBorder="1" applyAlignment="1">
      <alignment horizontal="center" vertical="center"/>
      <protection/>
    </xf>
    <xf numFmtId="49" fontId="14" fillId="0" borderId="12" xfId="0" applyNumberFormat="1" applyFont="1" applyBorder="1" applyAlignment="1">
      <alignment horizontal="center" vertical="center" wrapText="1"/>
    </xf>
    <xf numFmtId="2" fontId="14" fillId="36" borderId="12" xfId="0" applyNumberFormat="1" applyFont="1" applyFill="1" applyBorder="1" applyAlignment="1">
      <alignment horizontal="center" vertical="center" wrapText="1"/>
    </xf>
    <xf numFmtId="2" fontId="11" fillId="34" borderId="11" xfId="33" applyNumberFormat="1" applyFont="1" applyFill="1" applyBorder="1" applyAlignment="1">
      <alignment horizontal="center" vertical="center"/>
      <protection/>
    </xf>
    <xf numFmtId="2" fontId="11" fillId="35" borderId="11" xfId="33" applyNumberFormat="1" applyFont="1" applyFill="1" applyBorder="1" applyAlignment="1">
      <alignment horizontal="center" vertical="center" wrapText="1"/>
      <protection/>
    </xf>
    <xf numFmtId="0" fontId="4" fillId="36" borderId="0" xfId="59" applyFill="1" applyBorder="1">
      <alignment/>
      <protection/>
    </xf>
    <xf numFmtId="0" fontId="6" fillId="34" borderId="11" xfId="59" applyFont="1" applyFill="1" applyBorder="1" applyAlignment="1">
      <alignment horizontal="center" vertical="center"/>
      <protection/>
    </xf>
    <xf numFmtId="2" fontId="6" fillId="34" borderId="11" xfId="59" applyNumberFormat="1" applyFont="1" applyFill="1" applyBorder="1" applyAlignment="1">
      <alignment horizontal="center" vertical="center"/>
      <protection/>
    </xf>
    <xf numFmtId="49" fontId="7" fillId="36" borderId="0" xfId="59" applyNumberFormat="1" applyFont="1" applyFill="1" applyBorder="1" applyAlignment="1">
      <alignment/>
      <protection/>
    </xf>
    <xf numFmtId="0" fontId="8" fillId="36" borderId="0" xfId="59" applyFont="1" applyFill="1">
      <alignment/>
      <protection/>
    </xf>
    <xf numFmtId="0" fontId="11" fillId="36" borderId="11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0" fillId="34" borderId="12" xfId="59" applyFont="1" applyFill="1" applyBorder="1" applyAlignment="1">
      <alignment horizontal="center" vertical="center"/>
      <protection/>
    </xf>
    <xf numFmtId="2" fontId="12" fillId="34" borderId="12" xfId="59" applyNumberFormat="1" applyFont="1" applyFill="1" applyBorder="1" applyAlignment="1">
      <alignment horizontal="center" vertical="center"/>
      <protection/>
    </xf>
    <xf numFmtId="0" fontId="13" fillId="34" borderId="12" xfId="59" applyFont="1" applyFill="1" applyBorder="1" applyAlignment="1">
      <alignment horizontal="center" vertical="center"/>
      <protection/>
    </xf>
    <xf numFmtId="0" fontId="4" fillId="36" borderId="0" xfId="59" applyFill="1">
      <alignment/>
      <protection/>
    </xf>
    <xf numFmtId="0" fontId="4" fillId="0" borderId="12" xfId="59" applyBorder="1">
      <alignment/>
      <protection/>
    </xf>
    <xf numFmtId="0" fontId="4" fillId="0" borderId="12" xfId="59" applyBorder="1" applyAlignment="1">
      <alignment horizontal="center" vertical="center"/>
      <protection/>
    </xf>
    <xf numFmtId="2" fontId="14" fillId="36" borderId="13" xfId="0" applyNumberFormat="1" applyFont="1" applyFill="1" applyBorder="1" applyAlignment="1">
      <alignment horizontal="center" vertical="center" wrapText="1"/>
    </xf>
    <xf numFmtId="1" fontId="6" fillId="34" borderId="10" xfId="59" applyNumberFormat="1" applyFont="1" applyFill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>
      <alignment horizontal="left" vertical="center" wrapText="1"/>
      <protection/>
    </xf>
    <xf numFmtId="0" fontId="4" fillId="36" borderId="12" xfId="59" applyFill="1" applyBorder="1">
      <alignment/>
      <protection/>
    </xf>
    <xf numFmtId="49" fontId="7" fillId="36" borderId="12" xfId="59" applyNumberFormat="1" applyFont="1" applyFill="1" applyBorder="1" applyAlignment="1">
      <alignment/>
      <protection/>
    </xf>
    <xf numFmtId="0" fontId="8" fillId="36" borderId="12" xfId="59" applyFont="1" applyFill="1" applyBorder="1">
      <alignment/>
      <protection/>
    </xf>
    <xf numFmtId="0" fontId="5" fillId="0" borderId="12" xfId="59" applyFont="1" applyBorder="1" applyAlignment="1">
      <alignment horizontal="center" vertical="center" wrapText="1"/>
      <protection/>
    </xf>
    <xf numFmtId="0" fontId="15" fillId="0" borderId="12" xfId="59" applyFont="1" applyBorder="1">
      <alignment/>
      <protection/>
    </xf>
    <xf numFmtId="2" fontId="17" fillId="36" borderId="12" xfId="59" applyNumberFormat="1" applyFont="1" applyFill="1" applyBorder="1" applyAlignment="1">
      <alignment horizontal="center" vertical="center" wrapText="1"/>
      <protection/>
    </xf>
    <xf numFmtId="2" fontId="10" fillId="36" borderId="12" xfId="59" applyNumberFormat="1" applyFont="1" applyFill="1" applyBorder="1" applyAlignment="1">
      <alignment horizontal="center" vertical="center" wrapText="1"/>
      <protection/>
    </xf>
    <xf numFmtId="0" fontId="5" fillId="36" borderId="12" xfId="59" applyFont="1" applyFill="1" applyBorder="1" applyAlignment="1">
      <alignment horizontal="center" vertical="center" wrapText="1"/>
      <protection/>
    </xf>
    <xf numFmtId="2" fontId="16" fillId="36" borderId="12" xfId="59" applyNumberFormat="1" applyFont="1" applyFill="1" applyBorder="1" applyAlignment="1">
      <alignment horizontal="center" vertical="center" wrapText="1"/>
      <protection/>
    </xf>
    <xf numFmtId="2" fontId="4" fillId="36" borderId="12" xfId="59" applyNumberFormat="1" applyFill="1" applyBorder="1">
      <alignment/>
      <protection/>
    </xf>
    <xf numFmtId="2" fontId="7" fillId="36" borderId="12" xfId="59" applyNumberFormat="1" applyFont="1" applyFill="1" applyBorder="1" applyAlignment="1">
      <alignment/>
      <protection/>
    </xf>
    <xf numFmtId="2" fontId="8" fillId="36" borderId="12" xfId="59" applyNumberFormat="1" applyFont="1" applyFill="1" applyBorder="1">
      <alignment/>
      <protection/>
    </xf>
    <xf numFmtId="2" fontId="16" fillId="0" borderId="12" xfId="59" applyNumberFormat="1" applyFont="1" applyBorder="1" applyAlignment="1">
      <alignment horizontal="center" vertical="center" wrapText="1"/>
      <protection/>
    </xf>
    <xf numFmtId="2" fontId="4" fillId="0" borderId="12" xfId="59" applyNumberFormat="1" applyBorder="1">
      <alignment/>
      <protection/>
    </xf>
    <xf numFmtId="1" fontId="18" fillId="36" borderId="12" xfId="59" applyNumberFormat="1" applyFont="1" applyFill="1" applyBorder="1" applyAlignment="1">
      <alignment horizontal="center" vertical="center" wrapText="1"/>
      <protection/>
    </xf>
    <xf numFmtId="1" fontId="19" fillId="36" borderId="12" xfId="59" applyNumberFormat="1" applyFont="1" applyFill="1" applyBorder="1" applyAlignment="1">
      <alignment horizontal="center" vertical="center" wrapText="1"/>
      <protection/>
    </xf>
    <xf numFmtId="1" fontId="16" fillId="36" borderId="12" xfId="59" applyNumberFormat="1" applyFont="1" applyFill="1" applyBorder="1" applyAlignment="1">
      <alignment horizontal="center" vertical="center" wrapText="1"/>
      <protection/>
    </xf>
    <xf numFmtId="2" fontId="20" fillId="36" borderId="12" xfId="59" applyNumberFormat="1" applyFont="1" applyFill="1" applyBorder="1" applyAlignment="1">
      <alignment horizontal="center" vertical="center" wrapText="1"/>
      <protection/>
    </xf>
    <xf numFmtId="2" fontId="20" fillId="0" borderId="12" xfId="59" applyNumberFormat="1" applyFont="1" applyBorder="1" applyAlignment="1">
      <alignment horizontal="center" vertical="center" wrapText="1"/>
      <protection/>
    </xf>
    <xf numFmtId="0" fontId="4" fillId="37" borderId="12" xfId="59" applyFill="1" applyBorder="1">
      <alignment/>
      <protection/>
    </xf>
    <xf numFmtId="0" fontId="5" fillId="37" borderId="12" xfId="59" applyFont="1" applyFill="1" applyBorder="1" applyAlignment="1">
      <alignment horizontal="center" vertical="center" wrapText="1"/>
      <protection/>
    </xf>
    <xf numFmtId="2" fontId="16" fillId="37" borderId="12" xfId="59" applyNumberFormat="1" applyFont="1" applyFill="1" applyBorder="1" applyAlignment="1">
      <alignment horizontal="center" vertical="center" wrapText="1"/>
      <protection/>
    </xf>
    <xf numFmtId="2" fontId="20" fillId="37" borderId="12" xfId="59" applyNumberFormat="1" applyFont="1" applyFill="1" applyBorder="1" applyAlignment="1">
      <alignment horizontal="center" vertical="center" wrapText="1"/>
      <protection/>
    </xf>
    <xf numFmtId="0" fontId="4" fillId="37" borderId="0" xfId="59" applyFill="1">
      <alignment/>
      <protection/>
    </xf>
    <xf numFmtId="0" fontId="4" fillId="38" borderId="12" xfId="59" applyFill="1" applyBorder="1">
      <alignment/>
      <protection/>
    </xf>
    <xf numFmtId="0" fontId="5" fillId="38" borderId="12" xfId="59" applyFont="1" applyFill="1" applyBorder="1" applyAlignment="1">
      <alignment horizontal="center" vertical="center" wrapText="1"/>
      <protection/>
    </xf>
    <xf numFmtId="1" fontId="18" fillId="38" borderId="12" xfId="59" applyNumberFormat="1" applyFont="1" applyFill="1" applyBorder="1" applyAlignment="1">
      <alignment horizontal="center" vertical="center" wrapText="1"/>
      <protection/>
    </xf>
    <xf numFmtId="1" fontId="19" fillId="38" borderId="12" xfId="59" applyNumberFormat="1" applyFont="1" applyFill="1" applyBorder="1" applyAlignment="1">
      <alignment horizontal="center" vertical="center" wrapText="1"/>
      <protection/>
    </xf>
    <xf numFmtId="2" fontId="16" fillId="38" borderId="12" xfId="59" applyNumberFormat="1" applyFont="1" applyFill="1" applyBorder="1" applyAlignment="1">
      <alignment horizontal="center" vertical="center" wrapText="1"/>
      <protection/>
    </xf>
    <xf numFmtId="0" fontId="4" fillId="38" borderId="0" xfId="59" applyFill="1">
      <alignment/>
      <protection/>
    </xf>
    <xf numFmtId="0" fontId="18" fillId="36" borderId="12" xfId="59" applyNumberFormat="1" applyFont="1" applyFill="1" applyBorder="1" applyAlignment="1">
      <alignment horizontal="center" vertical="center" wrapText="1"/>
      <protection/>
    </xf>
    <xf numFmtId="0" fontId="11" fillId="34" borderId="14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center" vertical="center" wrapText="1"/>
    </xf>
    <xf numFmtId="1" fontId="6" fillId="34" borderId="14" xfId="59" applyNumberFormat="1" applyFont="1" applyFill="1" applyBorder="1" applyAlignment="1">
      <alignment horizontal="center" vertical="center"/>
      <protection/>
    </xf>
    <xf numFmtId="2" fontId="6" fillId="39" borderId="14" xfId="33" applyNumberFormat="1" applyFont="1" applyFill="1" applyBorder="1" applyAlignment="1">
      <alignment horizontal="center" vertical="center" wrapText="1"/>
      <protection/>
    </xf>
    <xf numFmtId="2" fontId="6" fillId="35" borderId="14" xfId="33" applyNumberFormat="1" applyFont="1" applyFill="1" applyBorder="1" applyAlignment="1">
      <alignment horizontal="center" vertical="center" wrapText="1"/>
      <protection/>
    </xf>
    <xf numFmtId="0" fontId="6" fillId="34" borderId="14" xfId="0" applyFont="1" applyFill="1" applyBorder="1" applyAlignment="1">
      <alignment horizontal="left" vertical="center" wrapText="1"/>
    </xf>
    <xf numFmtId="0" fontId="6" fillId="36" borderId="14" xfId="0" applyFont="1" applyFill="1" applyBorder="1" applyAlignment="1">
      <alignment horizontal="left" vertical="center" wrapText="1"/>
    </xf>
    <xf numFmtId="1" fontId="6" fillId="34" borderId="15" xfId="59" applyNumberFormat="1" applyFont="1" applyFill="1" applyBorder="1" applyAlignment="1">
      <alignment horizontal="left" vertical="center" wrapText="1"/>
      <protection/>
    </xf>
    <xf numFmtId="0" fontId="6" fillId="36" borderId="12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center" vertical="center" wrapText="1"/>
    </xf>
    <xf numFmtId="1" fontId="6" fillId="34" borderId="12" xfId="59" applyNumberFormat="1" applyFont="1" applyFill="1" applyBorder="1" applyAlignment="1">
      <alignment horizontal="center" vertical="center"/>
      <protection/>
    </xf>
    <xf numFmtId="1" fontId="6" fillId="34" borderId="12" xfId="59" applyNumberFormat="1" applyFont="1" applyFill="1" applyBorder="1" applyAlignment="1">
      <alignment horizontal="left" vertical="center" wrapText="1"/>
      <protection/>
    </xf>
    <xf numFmtId="0" fontId="4" fillId="0" borderId="12" xfId="59" applyBorder="1" applyAlignment="1">
      <alignment wrapText="1"/>
      <protection/>
    </xf>
    <xf numFmtId="2" fontId="6" fillId="34" borderId="16" xfId="59" applyNumberFormat="1" applyFont="1" applyFill="1" applyBorder="1" applyAlignment="1">
      <alignment horizontal="center" vertical="center" wrapText="1"/>
      <protection/>
    </xf>
    <xf numFmtId="2" fontId="6" fillId="34" borderId="14" xfId="59" applyNumberFormat="1" applyFont="1" applyFill="1" applyBorder="1" applyAlignment="1">
      <alignment horizontal="center" vertical="center"/>
      <protection/>
    </xf>
    <xf numFmtId="2" fontId="6" fillId="35" borderId="16" xfId="59" applyNumberFormat="1" applyFont="1" applyFill="1" applyBorder="1" applyAlignment="1">
      <alignment horizontal="center" vertical="center" wrapText="1"/>
      <protection/>
    </xf>
    <xf numFmtId="0" fontId="6" fillId="34" borderId="16" xfId="0" applyFont="1" applyFill="1" applyBorder="1" applyAlignment="1">
      <alignment horizontal="left" vertical="center" wrapText="1"/>
    </xf>
    <xf numFmtId="49" fontId="10" fillId="0" borderId="17" xfId="59" applyNumberFormat="1" applyFont="1" applyFill="1" applyBorder="1" applyAlignment="1">
      <alignment horizontal="center" vertical="center" wrapText="1"/>
      <protection/>
    </xf>
    <xf numFmtId="49" fontId="10" fillId="0" borderId="0" xfId="59" applyNumberFormat="1" applyFont="1" applyFill="1" applyBorder="1" applyAlignment="1">
      <alignment horizontal="center" vertical="center" wrapText="1"/>
      <protection/>
    </xf>
    <xf numFmtId="0" fontId="5" fillId="34" borderId="10" xfId="59" applyFont="1" applyFill="1" applyBorder="1" applyAlignment="1">
      <alignment horizontal="left" vertical="center"/>
      <protection/>
    </xf>
    <xf numFmtId="0" fontId="5" fillId="34" borderId="18" xfId="59" applyFont="1" applyFill="1" applyBorder="1" applyAlignment="1">
      <alignment horizontal="left" vertical="center"/>
      <protection/>
    </xf>
    <xf numFmtId="0" fontId="40" fillId="0" borderId="0" xfId="59" applyFont="1" applyAlignment="1">
      <alignment horizontal="center" wrapText="1"/>
      <protection/>
    </xf>
    <xf numFmtId="0" fontId="40" fillId="0" borderId="0" xfId="0" applyFont="1" applyAlignment="1">
      <alignment horizontal="center" wrapText="1"/>
    </xf>
  </cellXfs>
  <cellStyles count="5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Excel Built-in Normal" xfId="33"/>
    <cellStyle name="Heading" xfId="34"/>
    <cellStyle name="Heading1" xfId="35"/>
    <cellStyle name="Result" xfId="36"/>
    <cellStyle name="Result2" xfId="37"/>
    <cellStyle name="Ввід" xfId="38"/>
    <cellStyle name="Percent" xfId="39"/>
    <cellStyle name="Гарний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лірна тема 1" xfId="49"/>
    <cellStyle name="Колірна тема 2" xfId="50"/>
    <cellStyle name="Колірна тема 3" xfId="51"/>
    <cellStyle name="Колірна тема 4" xfId="52"/>
    <cellStyle name="Колірна тема 5" xfId="53"/>
    <cellStyle name="Колірна тема 6" xfId="54"/>
    <cellStyle name="Контрольна клітинка" xfId="55"/>
    <cellStyle name="Назва" xfId="56"/>
    <cellStyle name="Нейтральний" xfId="57"/>
    <cellStyle name="Обчислення" xfId="58"/>
    <cellStyle name="Обычный 2" xfId="59"/>
    <cellStyle name="Обычный 2 2" xfId="60"/>
    <cellStyle name="Обычный 2_Загальна потреба на 2015" xfId="61"/>
    <cellStyle name="Followed Hyperlink" xfId="62"/>
    <cellStyle name="Підсумок" xfId="63"/>
    <cellStyle name="Поганий" xfId="64"/>
    <cellStyle name="Примітка" xfId="65"/>
    <cellStyle name="Результат" xfId="66"/>
    <cellStyle name="Текст попередження" xfId="67"/>
    <cellStyle name="Текст пояснення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13"/>
  <sheetViews>
    <sheetView tabSelected="1" zoomScale="55" zoomScaleNormal="55" zoomScalePageLayoutView="0" workbookViewId="0" topLeftCell="B1">
      <selection activeCell="C19" sqref="C19"/>
    </sheetView>
  </sheetViews>
  <sheetFormatPr defaultColWidth="8.50390625" defaultRowHeight="14.25"/>
  <cols>
    <col min="1" max="1" width="0" style="1" hidden="1" customWidth="1"/>
    <col min="2" max="2" width="7.00390625" style="1" customWidth="1"/>
    <col min="3" max="3" width="61.00390625" style="1" customWidth="1"/>
    <col min="4" max="4" width="9.25390625" style="1" customWidth="1"/>
    <col min="5" max="5" width="10.375" style="1" customWidth="1"/>
    <col min="6" max="6" width="14.75390625" style="1" customWidth="1"/>
    <col min="7" max="7" width="13.25390625" style="1" customWidth="1"/>
    <col min="8" max="8" width="13.625" style="15" customWidth="1"/>
    <col min="9" max="9" width="15.875" style="1" customWidth="1"/>
    <col min="10" max="10" width="10.875" style="1" customWidth="1"/>
    <col min="11" max="11" width="13.50390625" style="1" customWidth="1"/>
    <col min="12" max="12" width="28.25390625" style="18" customWidth="1"/>
    <col min="13" max="13" width="25.625" style="1" customWidth="1"/>
    <col min="14" max="14" width="27.50390625" style="19" customWidth="1"/>
    <col min="15" max="15" width="17.625" style="1" hidden="1" customWidth="1"/>
    <col min="16" max="16" width="16.625" style="1" hidden="1" customWidth="1"/>
    <col min="17" max="17" width="18.75390625" style="73" hidden="1" customWidth="1"/>
    <col min="18" max="18" width="16.875" style="73" hidden="1" customWidth="1"/>
    <col min="19" max="19" width="13.50390625" style="73" hidden="1" customWidth="1"/>
    <col min="20" max="21" width="16.25390625" style="73" hidden="1" customWidth="1"/>
    <col min="22" max="22" width="18.50390625" style="73" hidden="1" customWidth="1"/>
    <col min="23" max="23" width="18.25390625" style="1" hidden="1" customWidth="1"/>
    <col min="24" max="24" width="21.375" style="38" hidden="1" customWidth="1"/>
    <col min="25" max="25" width="16.00390625" style="1" hidden="1" customWidth="1"/>
    <col min="26" max="26" width="18.50390625" style="1" hidden="1" customWidth="1"/>
    <col min="27" max="27" width="18.375" style="1" hidden="1" customWidth="1"/>
    <col min="28" max="28" width="14.125" style="1" hidden="1" customWidth="1"/>
    <col min="29" max="29" width="16.00390625" style="1" hidden="1" customWidth="1"/>
    <col min="30" max="30" width="17.625" style="1" hidden="1" customWidth="1"/>
    <col min="31" max="31" width="17.00390625" style="1" hidden="1" customWidth="1"/>
    <col min="32" max="32" width="15.25390625" style="67" hidden="1" customWidth="1"/>
    <col min="33" max="33" width="14.375" style="1" hidden="1" customWidth="1"/>
    <col min="34" max="34" width="16.625" style="1" hidden="1" customWidth="1"/>
    <col min="35" max="35" width="13.875" style="1" hidden="1" customWidth="1"/>
    <col min="36" max="36" width="16.25390625" style="1" hidden="1" customWidth="1"/>
    <col min="37" max="38" width="0" style="1" hidden="1" customWidth="1"/>
    <col min="39" max="39" width="40.25390625" style="1" hidden="1" customWidth="1"/>
    <col min="40" max="49" width="0" style="1" hidden="1" customWidth="1"/>
    <col min="50" max="16384" width="8.50390625" style="1" customWidth="1"/>
  </cols>
  <sheetData>
    <row r="1" spans="3:13" ht="57.75" customHeight="1">
      <c r="C1" s="96" t="s">
        <v>43</v>
      </c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2:108" ht="39" customHeight="1">
      <c r="B2" s="92" t="s">
        <v>41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39"/>
      <c r="P2" s="39"/>
      <c r="Q2" s="68"/>
      <c r="R2" s="68"/>
      <c r="S2" s="68"/>
      <c r="T2" s="68"/>
      <c r="U2" s="68"/>
      <c r="V2" s="68"/>
      <c r="W2" s="39"/>
      <c r="X2" s="44"/>
      <c r="Y2" s="39"/>
      <c r="Z2" s="39"/>
      <c r="AA2" s="39"/>
      <c r="AB2" s="39"/>
      <c r="AC2" s="39"/>
      <c r="AD2" s="39"/>
      <c r="AE2" s="39"/>
      <c r="AF2" s="63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</row>
    <row r="3" spans="1:108" s="7" customFormat="1" ht="96" customHeight="1">
      <c r="A3" s="2"/>
      <c r="B3" s="3" t="s">
        <v>0</v>
      </c>
      <c r="C3" s="4" t="s">
        <v>1</v>
      </c>
      <c r="D3" s="5" t="s">
        <v>2</v>
      </c>
      <c r="E3" s="4" t="s">
        <v>3</v>
      </c>
      <c r="F3" s="4" t="s">
        <v>4</v>
      </c>
      <c r="G3" s="6" t="s">
        <v>5</v>
      </c>
      <c r="H3" s="11" t="s">
        <v>6</v>
      </c>
      <c r="I3" s="6" t="s">
        <v>5</v>
      </c>
      <c r="J3" s="6" t="s">
        <v>7</v>
      </c>
      <c r="K3" s="6" t="s">
        <v>5</v>
      </c>
      <c r="L3" s="24" t="s">
        <v>8</v>
      </c>
      <c r="M3" s="25" t="s">
        <v>9</v>
      </c>
      <c r="N3" s="41" t="s">
        <v>10</v>
      </c>
      <c r="O3" s="47" t="s">
        <v>30</v>
      </c>
      <c r="P3" s="47" t="s">
        <v>31</v>
      </c>
      <c r="Q3" s="69" t="s">
        <v>32</v>
      </c>
      <c r="R3" s="69" t="s">
        <v>33</v>
      </c>
      <c r="S3" s="69" t="s">
        <v>34</v>
      </c>
      <c r="T3" s="69" t="s">
        <v>35</v>
      </c>
      <c r="U3" s="69" t="s">
        <v>36</v>
      </c>
      <c r="V3" s="69" t="s">
        <v>37</v>
      </c>
      <c r="W3" s="47" t="s">
        <v>38</v>
      </c>
      <c r="X3" s="51" t="s">
        <v>39</v>
      </c>
      <c r="Y3" s="47" t="s">
        <v>3</v>
      </c>
      <c r="Z3" s="47" t="s">
        <v>30</v>
      </c>
      <c r="AA3" s="47" t="s">
        <v>31</v>
      </c>
      <c r="AB3" s="47" t="s">
        <v>32</v>
      </c>
      <c r="AC3" s="47" t="s">
        <v>33</v>
      </c>
      <c r="AD3" s="47" t="s">
        <v>34</v>
      </c>
      <c r="AE3" s="47" t="s">
        <v>35</v>
      </c>
      <c r="AF3" s="64" t="s">
        <v>36</v>
      </c>
      <c r="AG3" s="47" t="s">
        <v>37</v>
      </c>
      <c r="AH3" s="47" t="s">
        <v>38</v>
      </c>
      <c r="AI3" s="47" t="s">
        <v>39</v>
      </c>
      <c r="AJ3" s="47" t="s">
        <v>3</v>
      </c>
      <c r="AK3" s="47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</row>
    <row r="4" spans="2:108" s="28" customFormat="1" ht="26.25" customHeight="1">
      <c r="B4" s="94" t="s">
        <v>29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52"/>
      <c r="P4" s="52"/>
      <c r="Q4" s="72"/>
      <c r="R4" s="72"/>
      <c r="S4" s="72"/>
      <c r="T4" s="72"/>
      <c r="U4" s="72"/>
      <c r="V4" s="72"/>
      <c r="W4" s="52"/>
      <c r="X4" s="52"/>
      <c r="Y4" s="60"/>
      <c r="Z4" s="52"/>
      <c r="AA4" s="52"/>
      <c r="AB4" s="52"/>
      <c r="AC4" s="52"/>
      <c r="AD4" s="52"/>
      <c r="AE4" s="52"/>
      <c r="AF4" s="65"/>
      <c r="AG4" s="52"/>
      <c r="AH4" s="52"/>
      <c r="AI4" s="50">
        <f>X4*F4</f>
        <v>0</v>
      </c>
      <c r="AJ4" s="52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</row>
    <row r="5" spans="2:108" s="28" customFormat="1" ht="60.75" customHeight="1">
      <c r="B5" s="29">
        <v>1</v>
      </c>
      <c r="C5" s="21" t="s">
        <v>24</v>
      </c>
      <c r="D5" s="16" t="s">
        <v>11</v>
      </c>
      <c r="E5" s="17">
        <v>30</v>
      </c>
      <c r="F5" s="30">
        <v>700</v>
      </c>
      <c r="G5" s="30">
        <f aca="true" t="shared" si="0" ref="G5:G12">F5*E5</f>
        <v>21000</v>
      </c>
      <c r="H5" s="12">
        <v>705</v>
      </c>
      <c r="I5" s="30">
        <f aca="true" t="shared" si="1" ref="I5:I12">E5*H5</f>
        <v>21150</v>
      </c>
      <c r="J5" s="30">
        <f aca="true" t="shared" si="2" ref="J5:J12">(F5+H5)/2</f>
        <v>702.5</v>
      </c>
      <c r="K5" s="30">
        <f aca="true" t="shared" si="3" ref="K5:K12">J5*E5</f>
        <v>21075</v>
      </c>
      <c r="L5" s="20" t="s">
        <v>17</v>
      </c>
      <c r="M5" s="21" t="s">
        <v>27</v>
      </c>
      <c r="N5" s="42" t="s">
        <v>19</v>
      </c>
      <c r="O5" s="59">
        <v>8</v>
      </c>
      <c r="P5" s="59">
        <v>2</v>
      </c>
      <c r="Q5" s="71"/>
      <c r="R5" s="71"/>
      <c r="S5" s="71"/>
      <c r="T5" s="71"/>
      <c r="U5" s="71"/>
      <c r="V5" s="71"/>
      <c r="W5" s="59"/>
      <c r="X5" s="59"/>
      <c r="Y5" s="60">
        <f>SUM(O5:X5)</f>
        <v>10</v>
      </c>
      <c r="Z5" s="52">
        <f>O5*F5</f>
        <v>5600</v>
      </c>
      <c r="AA5" s="52">
        <f>P5*F5</f>
        <v>1400</v>
      </c>
      <c r="AB5" s="52">
        <f>Q5*F5</f>
        <v>0</v>
      </c>
      <c r="AC5" s="52">
        <f>R5*F5</f>
        <v>0</v>
      </c>
      <c r="AD5" s="52">
        <f>S5*F5</f>
        <v>0</v>
      </c>
      <c r="AE5" s="52">
        <f>T5*F5</f>
        <v>0</v>
      </c>
      <c r="AF5" s="65">
        <f>U5*F5</f>
        <v>0</v>
      </c>
      <c r="AG5" s="52">
        <f>V5*F5</f>
        <v>0</v>
      </c>
      <c r="AH5" s="52">
        <f>W5*F5</f>
        <v>0</v>
      </c>
      <c r="AI5" s="50">
        <f>X5*F5</f>
        <v>0</v>
      </c>
      <c r="AJ5" s="52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</row>
    <row r="6" spans="2:108" s="28" customFormat="1" ht="69" customHeight="1">
      <c r="B6" s="29">
        <v>2</v>
      </c>
      <c r="C6" s="21" t="s">
        <v>40</v>
      </c>
      <c r="D6" s="16" t="s">
        <v>11</v>
      </c>
      <c r="E6" s="17">
        <v>6</v>
      </c>
      <c r="F6" s="30">
        <v>5700</v>
      </c>
      <c r="G6" s="30">
        <f t="shared" si="0"/>
        <v>34200</v>
      </c>
      <c r="H6" s="12">
        <v>5690</v>
      </c>
      <c r="I6" s="30">
        <f t="shared" si="1"/>
        <v>34140</v>
      </c>
      <c r="J6" s="30">
        <f t="shared" si="2"/>
        <v>5695</v>
      </c>
      <c r="K6" s="30">
        <f t="shared" si="3"/>
        <v>34170</v>
      </c>
      <c r="L6" s="22" t="s">
        <v>17</v>
      </c>
      <c r="M6" s="33" t="s">
        <v>27</v>
      </c>
      <c r="N6" s="43" t="s">
        <v>19</v>
      </c>
      <c r="O6" s="59"/>
      <c r="P6" s="59"/>
      <c r="Q6" s="71"/>
      <c r="R6" s="71"/>
      <c r="S6" s="71"/>
      <c r="T6" s="71"/>
      <c r="U6" s="71"/>
      <c r="V6" s="71"/>
      <c r="W6" s="59"/>
      <c r="X6" s="59"/>
      <c r="Y6" s="60"/>
      <c r="Z6" s="52"/>
      <c r="AA6" s="52"/>
      <c r="AB6" s="52"/>
      <c r="AC6" s="52"/>
      <c r="AD6" s="52"/>
      <c r="AE6" s="52"/>
      <c r="AF6" s="65"/>
      <c r="AG6" s="52"/>
      <c r="AH6" s="52"/>
      <c r="AI6" s="50"/>
      <c r="AJ6" s="52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</row>
    <row r="7" spans="2:108" s="31" customFormat="1" ht="42.75" customHeight="1">
      <c r="B7" s="29">
        <v>3</v>
      </c>
      <c r="C7" s="21" t="s">
        <v>16</v>
      </c>
      <c r="D7" s="16" t="s">
        <v>11</v>
      </c>
      <c r="E7" s="17">
        <v>89</v>
      </c>
      <c r="F7" s="9">
        <v>200</v>
      </c>
      <c r="G7" s="30">
        <f t="shared" si="0"/>
        <v>17800</v>
      </c>
      <c r="H7" s="13">
        <v>220</v>
      </c>
      <c r="I7" s="30">
        <f t="shared" si="1"/>
        <v>19580</v>
      </c>
      <c r="J7" s="30">
        <f t="shared" si="2"/>
        <v>210</v>
      </c>
      <c r="K7" s="30">
        <f t="shared" si="3"/>
        <v>18690</v>
      </c>
      <c r="L7" s="20" t="s">
        <v>17</v>
      </c>
      <c r="M7" s="21" t="s">
        <v>27</v>
      </c>
      <c r="N7" s="42" t="s">
        <v>20</v>
      </c>
      <c r="O7" s="58"/>
      <c r="P7" s="58">
        <v>18</v>
      </c>
      <c r="Q7" s="70">
        <v>20</v>
      </c>
      <c r="R7" s="70">
        <v>12</v>
      </c>
      <c r="S7" s="70">
        <v>10</v>
      </c>
      <c r="T7" s="70">
        <v>5</v>
      </c>
      <c r="U7" s="70">
        <v>1</v>
      </c>
      <c r="V7" s="70">
        <v>2</v>
      </c>
      <c r="W7" s="58">
        <v>5</v>
      </c>
      <c r="X7" s="74">
        <v>20</v>
      </c>
      <c r="Y7" s="60">
        <f aca="true" t="shared" si="4" ref="Y7:Y12">SUM(O7:X7)</f>
        <v>93</v>
      </c>
      <c r="Z7" s="52">
        <f aca="true" t="shared" si="5" ref="Z7:Z12">O7*F7</f>
        <v>0</v>
      </c>
      <c r="AA7" s="52">
        <f aca="true" t="shared" si="6" ref="AA7:AA12">P7*F7</f>
        <v>3600</v>
      </c>
      <c r="AB7" s="52">
        <f aca="true" t="shared" si="7" ref="AB7:AB12">Q7*F7</f>
        <v>4000</v>
      </c>
      <c r="AC7" s="52">
        <f aca="true" t="shared" si="8" ref="AC7:AC12">R7*F7</f>
        <v>2400</v>
      </c>
      <c r="AD7" s="52">
        <f aca="true" t="shared" si="9" ref="AD7:AD12">S7*F7</f>
        <v>2000</v>
      </c>
      <c r="AE7" s="52">
        <f aca="true" t="shared" si="10" ref="AE7:AE12">T7*F7</f>
        <v>1000</v>
      </c>
      <c r="AF7" s="65">
        <f aca="true" t="shared" si="11" ref="AF7:AF12">U7*F7</f>
        <v>200</v>
      </c>
      <c r="AG7" s="52">
        <f aca="true" t="shared" si="12" ref="AG7:AG12">V7*F7</f>
        <v>400</v>
      </c>
      <c r="AH7" s="52">
        <f aca="true" t="shared" si="13" ref="AH7:AH12">W7*F7</f>
        <v>1000</v>
      </c>
      <c r="AI7" s="50">
        <f aca="true" t="shared" si="14" ref="AI7:AI12">X7*F7</f>
        <v>4000</v>
      </c>
      <c r="AJ7" s="50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</row>
    <row r="8" spans="2:108" s="32" customFormat="1" ht="48.75" customHeight="1">
      <c r="B8" s="29">
        <v>4</v>
      </c>
      <c r="C8" s="33" t="s">
        <v>26</v>
      </c>
      <c r="D8" s="34" t="s">
        <v>12</v>
      </c>
      <c r="E8" s="17">
        <v>8000</v>
      </c>
      <c r="F8" s="26">
        <v>2.9</v>
      </c>
      <c r="G8" s="30">
        <f t="shared" si="0"/>
        <v>23200</v>
      </c>
      <c r="H8" s="27">
        <v>3</v>
      </c>
      <c r="I8" s="30">
        <f t="shared" si="1"/>
        <v>24000</v>
      </c>
      <c r="J8" s="30">
        <f t="shared" si="2"/>
        <v>2.95</v>
      </c>
      <c r="K8" s="30">
        <f t="shared" si="3"/>
        <v>23600</v>
      </c>
      <c r="L8" s="22" t="s">
        <v>17</v>
      </c>
      <c r="M8" s="33" t="s">
        <v>28</v>
      </c>
      <c r="N8" s="43" t="s">
        <v>22</v>
      </c>
      <c r="O8" s="59"/>
      <c r="P8" s="59"/>
      <c r="Q8" s="71"/>
      <c r="R8" s="71"/>
      <c r="S8" s="71"/>
      <c r="T8" s="71"/>
      <c r="U8" s="71">
        <v>500</v>
      </c>
      <c r="V8" s="71"/>
      <c r="W8" s="59"/>
      <c r="X8" s="59"/>
      <c r="Y8" s="60">
        <f t="shared" si="4"/>
        <v>500</v>
      </c>
      <c r="Z8" s="52">
        <f t="shared" si="5"/>
        <v>0</v>
      </c>
      <c r="AA8" s="52">
        <f t="shared" si="6"/>
        <v>0</v>
      </c>
      <c r="AB8" s="52">
        <f t="shared" si="7"/>
        <v>0</v>
      </c>
      <c r="AC8" s="52">
        <f t="shared" si="8"/>
        <v>0</v>
      </c>
      <c r="AD8" s="52">
        <f t="shared" si="9"/>
        <v>0</v>
      </c>
      <c r="AE8" s="52">
        <f t="shared" si="10"/>
        <v>0</v>
      </c>
      <c r="AF8" s="65">
        <f t="shared" si="11"/>
        <v>1450</v>
      </c>
      <c r="AG8" s="52">
        <f t="shared" si="12"/>
        <v>0</v>
      </c>
      <c r="AH8" s="52">
        <f t="shared" si="13"/>
        <v>0</v>
      </c>
      <c r="AI8" s="50">
        <f t="shared" si="14"/>
        <v>0</v>
      </c>
      <c r="AJ8" s="49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</row>
    <row r="9" spans="2:108" s="32" customFormat="1" ht="51" customHeight="1">
      <c r="B9" s="29">
        <v>5</v>
      </c>
      <c r="C9" s="33" t="s">
        <v>25</v>
      </c>
      <c r="D9" s="34" t="s">
        <v>12</v>
      </c>
      <c r="E9" s="17">
        <v>3250</v>
      </c>
      <c r="F9" s="26">
        <v>7</v>
      </c>
      <c r="G9" s="30">
        <f t="shared" si="0"/>
        <v>22750</v>
      </c>
      <c r="H9" s="27">
        <v>6.95</v>
      </c>
      <c r="I9" s="30">
        <f t="shared" si="1"/>
        <v>22587.5</v>
      </c>
      <c r="J9" s="30">
        <f t="shared" si="2"/>
        <v>6.975</v>
      </c>
      <c r="K9" s="30">
        <f t="shared" si="3"/>
        <v>22668.75</v>
      </c>
      <c r="L9" s="22" t="s">
        <v>17</v>
      </c>
      <c r="M9" s="33" t="s">
        <v>27</v>
      </c>
      <c r="N9" s="43" t="s">
        <v>21</v>
      </c>
      <c r="O9" s="59">
        <v>200</v>
      </c>
      <c r="P9" s="59"/>
      <c r="Q9" s="59"/>
      <c r="R9" s="59">
        <v>200</v>
      </c>
      <c r="S9" s="59"/>
      <c r="T9" s="59"/>
      <c r="U9" s="59">
        <v>5000</v>
      </c>
      <c r="V9" s="59"/>
      <c r="W9" s="59"/>
      <c r="X9" s="59"/>
      <c r="Y9" s="60">
        <f t="shared" si="4"/>
        <v>5400</v>
      </c>
      <c r="Z9" s="52">
        <f t="shared" si="5"/>
        <v>1400</v>
      </c>
      <c r="AA9" s="52">
        <f t="shared" si="6"/>
        <v>0</v>
      </c>
      <c r="AB9" s="52">
        <f t="shared" si="7"/>
        <v>0</v>
      </c>
      <c r="AC9" s="52">
        <f t="shared" si="8"/>
        <v>1400</v>
      </c>
      <c r="AD9" s="52">
        <f t="shared" si="9"/>
        <v>0</v>
      </c>
      <c r="AE9" s="52">
        <f t="shared" si="10"/>
        <v>0</v>
      </c>
      <c r="AF9" s="52">
        <f t="shared" si="11"/>
        <v>35000</v>
      </c>
      <c r="AG9" s="52">
        <f t="shared" si="12"/>
        <v>0</v>
      </c>
      <c r="AH9" s="52">
        <f t="shared" si="13"/>
        <v>0</v>
      </c>
      <c r="AI9" s="50">
        <f t="shared" si="14"/>
        <v>0</v>
      </c>
      <c r="AJ9" s="49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</row>
    <row r="10" spans="2:108" s="32" customFormat="1" ht="47.25" customHeight="1">
      <c r="B10" s="29">
        <v>6</v>
      </c>
      <c r="C10" s="21" t="s">
        <v>42</v>
      </c>
      <c r="D10" s="16" t="s">
        <v>11</v>
      </c>
      <c r="E10" s="17">
        <v>12</v>
      </c>
      <c r="F10" s="10">
        <v>1600</v>
      </c>
      <c r="G10" s="30">
        <f t="shared" si="0"/>
        <v>19200</v>
      </c>
      <c r="H10" s="14">
        <v>1550</v>
      </c>
      <c r="I10" s="30">
        <f t="shared" si="1"/>
        <v>18600</v>
      </c>
      <c r="J10" s="30">
        <f t="shared" si="2"/>
        <v>1575</v>
      </c>
      <c r="K10" s="30">
        <f t="shared" si="3"/>
        <v>18900</v>
      </c>
      <c r="L10" s="20" t="s">
        <v>17</v>
      </c>
      <c r="M10" s="21" t="s">
        <v>27</v>
      </c>
      <c r="N10" s="42" t="s">
        <v>21</v>
      </c>
      <c r="O10" s="59"/>
      <c r="P10" s="59"/>
      <c r="Q10" s="71">
        <v>60</v>
      </c>
      <c r="R10" s="71">
        <v>10</v>
      </c>
      <c r="S10" s="71"/>
      <c r="T10" s="71"/>
      <c r="U10" s="71"/>
      <c r="V10" s="71"/>
      <c r="W10" s="59">
        <v>2</v>
      </c>
      <c r="X10" s="59"/>
      <c r="Y10" s="60">
        <f t="shared" si="4"/>
        <v>72</v>
      </c>
      <c r="Z10" s="52">
        <f t="shared" si="5"/>
        <v>0</v>
      </c>
      <c r="AA10" s="52">
        <f t="shared" si="6"/>
        <v>0</v>
      </c>
      <c r="AB10" s="52">
        <f t="shared" si="7"/>
        <v>96000</v>
      </c>
      <c r="AC10" s="52">
        <f t="shared" si="8"/>
        <v>16000</v>
      </c>
      <c r="AD10" s="52">
        <f t="shared" si="9"/>
        <v>0</v>
      </c>
      <c r="AE10" s="52">
        <f t="shared" si="10"/>
        <v>0</v>
      </c>
      <c r="AF10" s="65">
        <f t="shared" si="11"/>
        <v>0</v>
      </c>
      <c r="AG10" s="52">
        <f t="shared" si="12"/>
        <v>0</v>
      </c>
      <c r="AH10" s="52">
        <f t="shared" si="13"/>
        <v>3200</v>
      </c>
      <c r="AI10" s="50">
        <f t="shared" si="14"/>
        <v>0</v>
      </c>
      <c r="AJ10" s="49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</row>
    <row r="11" spans="2:108" s="32" customFormat="1" ht="48.75" customHeight="1">
      <c r="B11" s="29">
        <v>7</v>
      </c>
      <c r="C11" s="75" t="s">
        <v>13</v>
      </c>
      <c r="D11" s="76" t="s">
        <v>11</v>
      </c>
      <c r="E11" s="77">
        <v>2</v>
      </c>
      <c r="F11" s="78">
        <v>2500</v>
      </c>
      <c r="G11" s="30">
        <f t="shared" si="0"/>
        <v>5000</v>
      </c>
      <c r="H11" s="79">
        <v>2500</v>
      </c>
      <c r="I11" s="30">
        <f t="shared" si="1"/>
        <v>5000</v>
      </c>
      <c r="J11" s="30">
        <f t="shared" si="2"/>
        <v>2500</v>
      </c>
      <c r="K11" s="30">
        <f t="shared" si="3"/>
        <v>5000</v>
      </c>
      <c r="L11" s="80" t="s">
        <v>23</v>
      </c>
      <c r="M11" s="81" t="s">
        <v>27</v>
      </c>
      <c r="N11" s="82" t="s">
        <v>18</v>
      </c>
      <c r="O11" s="59"/>
      <c r="P11" s="59"/>
      <c r="Q11" s="71"/>
      <c r="R11" s="71">
        <v>1</v>
      </c>
      <c r="S11" s="71"/>
      <c r="T11" s="71"/>
      <c r="U11" s="71"/>
      <c r="V11" s="71"/>
      <c r="W11" s="59"/>
      <c r="X11" s="59"/>
      <c r="Y11" s="60">
        <f t="shared" si="4"/>
        <v>1</v>
      </c>
      <c r="Z11" s="52">
        <f t="shared" si="5"/>
        <v>0</v>
      </c>
      <c r="AA11" s="52">
        <f t="shared" si="6"/>
        <v>0</v>
      </c>
      <c r="AB11" s="52">
        <f t="shared" si="7"/>
        <v>0</v>
      </c>
      <c r="AC11" s="52">
        <f t="shared" si="8"/>
        <v>2500</v>
      </c>
      <c r="AD11" s="52">
        <f t="shared" si="9"/>
        <v>0</v>
      </c>
      <c r="AE11" s="52">
        <f t="shared" si="10"/>
        <v>0</v>
      </c>
      <c r="AF11" s="65">
        <f t="shared" si="11"/>
        <v>0</v>
      </c>
      <c r="AG11" s="52">
        <f t="shared" si="12"/>
        <v>0</v>
      </c>
      <c r="AH11" s="52">
        <f t="shared" si="13"/>
        <v>0</v>
      </c>
      <c r="AI11" s="50">
        <f t="shared" si="14"/>
        <v>0</v>
      </c>
      <c r="AJ11" s="49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</row>
    <row r="12" spans="2:108" s="31" customFormat="1" ht="42" customHeight="1">
      <c r="B12" s="29">
        <v>8</v>
      </c>
      <c r="C12" s="83" t="s">
        <v>15</v>
      </c>
      <c r="D12" s="84" t="s">
        <v>11</v>
      </c>
      <c r="E12" s="85">
        <v>51</v>
      </c>
      <c r="F12" s="88">
        <v>380</v>
      </c>
      <c r="G12" s="30">
        <f t="shared" si="0"/>
        <v>19380</v>
      </c>
      <c r="H12" s="90">
        <v>375</v>
      </c>
      <c r="I12" s="30">
        <f t="shared" si="1"/>
        <v>19125</v>
      </c>
      <c r="J12" s="89">
        <f t="shared" si="2"/>
        <v>377.5</v>
      </c>
      <c r="K12" s="30">
        <f t="shared" si="3"/>
        <v>19252.5</v>
      </c>
      <c r="L12" s="91" t="s">
        <v>17</v>
      </c>
      <c r="M12" s="83" t="s">
        <v>27</v>
      </c>
      <c r="N12" s="86" t="s">
        <v>21</v>
      </c>
      <c r="O12" s="58"/>
      <c r="P12" s="58"/>
      <c r="Q12" s="70"/>
      <c r="R12" s="70"/>
      <c r="S12" s="70"/>
      <c r="T12" s="70"/>
      <c r="U12" s="70">
        <v>2</v>
      </c>
      <c r="V12" s="70"/>
      <c r="W12" s="58"/>
      <c r="X12" s="58"/>
      <c r="Y12" s="60">
        <f t="shared" si="4"/>
        <v>2</v>
      </c>
      <c r="Z12" s="52">
        <f t="shared" si="5"/>
        <v>0</v>
      </c>
      <c r="AA12" s="52">
        <f t="shared" si="6"/>
        <v>0</v>
      </c>
      <c r="AB12" s="52">
        <f t="shared" si="7"/>
        <v>0</v>
      </c>
      <c r="AC12" s="52">
        <f t="shared" si="8"/>
        <v>0</v>
      </c>
      <c r="AD12" s="52">
        <f t="shared" si="9"/>
        <v>0</v>
      </c>
      <c r="AE12" s="52">
        <f t="shared" si="10"/>
        <v>0</v>
      </c>
      <c r="AF12" s="65">
        <f t="shared" si="11"/>
        <v>760</v>
      </c>
      <c r="AG12" s="52">
        <f t="shared" si="12"/>
        <v>0</v>
      </c>
      <c r="AH12" s="52">
        <f t="shared" si="13"/>
        <v>0</v>
      </c>
      <c r="AI12" s="50">
        <f t="shared" si="14"/>
        <v>0</v>
      </c>
      <c r="AJ12" s="50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</row>
    <row r="13" spans="2:108" ht="33" customHeight="1">
      <c r="B13" s="39"/>
      <c r="C13" s="39"/>
      <c r="D13" s="39"/>
      <c r="E13" s="39"/>
      <c r="F13" s="35" t="s">
        <v>14</v>
      </c>
      <c r="G13" s="36">
        <f>SUM(G5:G12)</f>
        <v>162530</v>
      </c>
      <c r="H13" s="23"/>
      <c r="I13" s="36">
        <f>SUM(I5:I12)</f>
        <v>164182.5</v>
      </c>
      <c r="J13" s="37"/>
      <c r="K13" s="36">
        <f>SUM(K5:K12)</f>
        <v>163356.25</v>
      </c>
      <c r="L13" s="40"/>
      <c r="M13" s="39"/>
      <c r="N13" s="87"/>
      <c r="O13" s="56"/>
      <c r="P13" s="56"/>
      <c r="Q13" s="72"/>
      <c r="R13" s="72"/>
      <c r="S13" s="72"/>
      <c r="T13" s="72"/>
      <c r="U13" s="72"/>
      <c r="V13" s="72"/>
      <c r="W13" s="56"/>
      <c r="X13" s="61" t="s">
        <v>14</v>
      </c>
      <c r="Y13" s="62"/>
      <c r="Z13" s="62">
        <f aca="true" t="shared" si="15" ref="Z13:AI13">SUM(Z5:Z12)</f>
        <v>7000</v>
      </c>
      <c r="AA13" s="62">
        <f t="shared" si="15"/>
        <v>5000</v>
      </c>
      <c r="AB13" s="62">
        <f t="shared" si="15"/>
        <v>100000</v>
      </c>
      <c r="AC13" s="62">
        <f t="shared" si="15"/>
        <v>22300</v>
      </c>
      <c r="AD13" s="62">
        <f t="shared" si="15"/>
        <v>2000</v>
      </c>
      <c r="AE13" s="62">
        <f t="shared" si="15"/>
        <v>1000</v>
      </c>
      <c r="AF13" s="66">
        <f t="shared" si="15"/>
        <v>37410</v>
      </c>
      <c r="AG13" s="62">
        <f t="shared" si="15"/>
        <v>400</v>
      </c>
      <c r="AH13" s="62">
        <f t="shared" si="15"/>
        <v>4200</v>
      </c>
      <c r="AI13" s="62">
        <f t="shared" si="15"/>
        <v>4000</v>
      </c>
      <c r="AJ13" s="56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</row>
  </sheetData>
  <sheetProtection selectLockedCells="1" selectUnlockedCells="1"/>
  <autoFilter ref="A3:N13"/>
  <mergeCells count="3">
    <mergeCell ref="C1:M1"/>
    <mergeCell ref="B2:N2"/>
    <mergeCell ref="B4:N4"/>
  </mergeCells>
  <printOptions horizontalCentered="1"/>
  <pageMargins left="0.15748031496062992" right="0.15748031496062992" top="0.15748031496062992" bottom="0.1968503937007874" header="0.5118110236220472" footer="0.5118110236220472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125" defaultRowHeight="14.25"/>
  <cols>
    <col min="1" max="16384" width="8.125" style="8" customWidth="1"/>
  </cols>
  <sheetData/>
  <sheetProtection selectLockedCells="1" selectUnlockedCells="1"/>
  <printOptions/>
  <pageMargins left="0.7" right="0.7" top="1.14375" bottom="1.14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125" defaultRowHeight="14.25"/>
  <cols>
    <col min="1" max="16384" width="8.125" style="8" customWidth="1"/>
  </cols>
  <sheetData/>
  <sheetProtection selectLockedCells="1" selectUnlockedCells="1"/>
  <printOptions/>
  <pageMargins left="0.7" right="0.7" top="1.14375" bottom="1.14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2023-03-03T11:16:40Z</cp:lastPrinted>
  <dcterms:created xsi:type="dcterms:W3CDTF">2023-03-22T11:56:10Z</dcterms:created>
  <dcterms:modified xsi:type="dcterms:W3CDTF">2023-03-22T11:56:12Z</dcterms:modified>
  <cp:category/>
  <cp:version/>
  <cp:contentType/>
  <cp:contentStatus/>
</cp:coreProperties>
</file>