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460" tabRatio="500" activeTab="0"/>
  </bookViews>
  <sheets>
    <sheet name="Пластик  2023 новий" sheetId="1" r:id="rId1"/>
    <sheet name="Лист2" sheetId="2" r:id="rId2"/>
    <sheet name="Лист3" sheetId="3" r:id="rId3"/>
  </sheets>
  <definedNames>
    <definedName name="_xlnm._FilterDatabase" localSheetId="0" hidden="1">'Пластик  2023 новий'!$A$3:$N$23</definedName>
    <definedName name="_xlnm.Print_Titles" localSheetId="0">'Пластик  2023 новий'!$3:$3</definedName>
    <definedName name="_xlnm.Print_Area" localSheetId="0">'Пластик  2023 новий'!$B$1:$N$31</definedName>
  </definedNames>
  <calcPr fullCalcOnLoad="1"/>
</workbook>
</file>

<file path=xl/sharedStrings.xml><?xml version="1.0" encoding="utf-8"?>
<sst xmlns="http://schemas.openxmlformats.org/spreadsheetml/2006/main" count="130" uniqueCount="50">
  <si>
    <t xml:space="preserve"> № з/п</t>
  </si>
  <si>
    <t>Найменування</t>
  </si>
  <si>
    <t>Од.вим.</t>
  </si>
  <si>
    <t>Загальна кількість</t>
  </si>
  <si>
    <t>Цінова пропозиція фірми №1, з ПДВ</t>
  </si>
  <si>
    <t>Загальна сума</t>
  </si>
  <si>
    <t>Цінова пропозиція фірми №2,  з ПДВ</t>
  </si>
  <si>
    <t>Ціна середня, з ПДВ</t>
  </si>
  <si>
    <t>Відомості про державну реєстрацію/технічний регламент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</si>
  <si>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</si>
  <si>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</si>
  <si>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паков.</t>
  </si>
  <si>
    <t>шт.</t>
  </si>
  <si>
    <t>Всього:</t>
  </si>
  <si>
    <t>Наконечники з фільтром 1-200μl, прозорі, вільні від ДНКаз, РНКаз, ДНК людини, стерильні  (1000 шт/пак)</t>
  </si>
  <si>
    <t xml:space="preserve">Наконечники з фільтром  0,1-10 мкл, прозорі,  вільні від ДНКаз, РНКаз, ДНК людини,  стерильні    (1000 шт/пак) </t>
  </si>
  <si>
    <t>Наконечники типу Eppendorf, сині, 100-1000 мкл, для IVD (500 шт/пак)</t>
  </si>
  <si>
    <t xml:space="preserve">Піпетки Пастера на 3 мл, ПЕ,  (500 шт/упак ) </t>
  </si>
  <si>
    <t>Наконечник макро типу EPPENDORF, прозорі, 500-5000мкл, (250 шт/уп)</t>
  </si>
  <si>
    <t>Наконечники типу Biohit, прозорі, 2-300 мкл,  для IVD (1000шт/пак)</t>
  </si>
  <si>
    <t xml:space="preserve">Наконечники типу Gilson, сині, 100-1000 мкл, (500 шт/упак)  для IVD </t>
  </si>
  <si>
    <t xml:space="preserve">Декларація про відповідність №1808 від 08.11.2018 р. </t>
  </si>
  <si>
    <t>16822 Наконечник піпетки</t>
  </si>
  <si>
    <t>43375 Піпетка з ручним заповненням</t>
  </si>
  <si>
    <t>Наконечник 1-200 мкл, універсальний тип, жовті вільні від ДНКаз, РНКаз, ДНК людини, для ПЛР (1000 шт/пак)</t>
  </si>
  <si>
    <t>Серологічна піпетка ПС, 2,0 мл, одноразова, прозора, з кольоровим кодуванням, град., для ПЛР, стерильна, інд паковання</t>
  </si>
  <si>
    <t>Наконечники типу Gilson, жовті, 0-200 мкл, для IVD (1000 шт/пак)</t>
  </si>
  <si>
    <t>38437100-8 Піпетки</t>
  </si>
  <si>
    <t>38437110-1 Наконечники для піпеток</t>
  </si>
  <si>
    <t xml:space="preserve"> Пластик для проведення лабораторних досліджень (Накінцівники, піпетки):</t>
  </si>
  <si>
    <t>Молекулярна діагностика</t>
  </si>
  <si>
    <t>Контроль якості донорскої крові</t>
  </si>
  <si>
    <t>Біохімія</t>
  </si>
  <si>
    <t>Клініка</t>
  </si>
  <si>
    <t>Вірусологія</t>
  </si>
  <si>
    <t>Експрес діагностика</t>
  </si>
  <si>
    <t>Бак лабораторія</t>
  </si>
  <si>
    <t>Токсикологія</t>
  </si>
  <si>
    <t>Онкогематологія</t>
  </si>
  <si>
    <t>Поліклініка</t>
  </si>
  <si>
    <t>Наконечники з фільтром, 100-1000μl, універсальні, подовжені, вільні від ДНКаз, РНКаз, ДНК людини, стерильні, з фільтром (1000 шт/пак)</t>
  </si>
  <si>
    <t>Наконечники з фільтром 1-100μl, прозорі, вільні від ДНКаз, РНКаз, ДНК людини, стерильні (1000 шт/пак)</t>
  </si>
  <si>
    <t>Наконечники для дозаторі, короткі,  типу Gilson, прозорі, типу, 0,1-10 мкл, (1000 шт/упак) коротки</t>
  </si>
  <si>
    <t>Медико-технічні вимоги на закупівлю пластику медичного для Українського Референс-центру з клінічної лабораторної діагностики та метрології та відділення лабораторної діагностики КДП НДСЛ "ОХМАТДИТ" МОЗ України на 2023 рік</t>
  </si>
  <si>
    <t xml:space="preserve">Піпетки Пастера на 3 мл, ПЕ,  (500 шт/упак ) стерильна в індивідуальній упаковці </t>
  </si>
  <si>
    <r>
      <t>Дозатор одноканальний перемінного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єму, 20-200 мкл</t>
    </r>
  </si>
  <si>
    <r>
      <t>Дозатор одноканальний перемінного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єму, 100-1000 мкл</t>
    </r>
  </si>
  <si>
    <t>Штатив для  однокональних дозаторів на 4-5 місць</t>
  </si>
  <si>
    <t>Петля для дозованого пересіву із ПП 1 мкл, прозорі, стерильні для  IVD (20 шт/пак)</t>
  </si>
  <si>
    <t>Обгрунтування закупівлі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</si>
</sst>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\ [$грн.-422];[Red]\-#,##0.00\ [$грн.-422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82" fontId="3" fillId="0" borderId="0">
      <alignment/>
      <protection/>
    </xf>
    <xf numFmtId="0" fontId="45" fillId="20" borderId="1" applyNumberFormat="0" applyAlignment="0" applyProtection="0"/>
    <xf numFmtId="9" fontId="1" fillId="0" borderId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9">
      <alignment/>
      <protection/>
    </xf>
    <xf numFmtId="49" fontId="5" fillId="0" borderId="10" xfId="59" applyNumberFormat="1" applyFont="1" applyFill="1" applyBorder="1" applyAlignment="1">
      <alignment vertical="center"/>
      <protection/>
    </xf>
    <xf numFmtId="0" fontId="4" fillId="0" borderId="0" xfId="59" applyBorder="1">
      <alignment/>
      <protection/>
    </xf>
    <xf numFmtId="0" fontId="9" fillId="0" borderId="0" xfId="33">
      <alignment/>
      <protection/>
    </xf>
    <xf numFmtId="0" fontId="4" fillId="33" borderId="0" xfId="59" applyFill="1">
      <alignment/>
      <protection/>
    </xf>
    <xf numFmtId="0" fontId="8" fillId="33" borderId="0" xfId="59" applyFont="1" applyFill="1" applyBorder="1">
      <alignment/>
      <protection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wrapText="1"/>
      <protection/>
    </xf>
    <xf numFmtId="2" fontId="12" fillId="33" borderId="11" xfId="59" applyNumberFormat="1" applyFont="1" applyFill="1" applyBorder="1" applyAlignment="1">
      <alignment horizontal="center" vertical="center"/>
      <protection/>
    </xf>
    <xf numFmtId="49" fontId="14" fillId="0" borderId="11" xfId="0" applyNumberFormat="1" applyFont="1" applyBorder="1" applyAlignment="1">
      <alignment horizontal="center" vertical="center" wrapText="1"/>
    </xf>
    <xf numFmtId="2" fontId="14" fillId="34" borderId="11" xfId="0" applyNumberFormat="1" applyFont="1" applyFill="1" applyBorder="1" applyAlignment="1">
      <alignment horizontal="center" vertical="center" wrapText="1"/>
    </xf>
    <xf numFmtId="0" fontId="4" fillId="34" borderId="0" xfId="59" applyFill="1" applyBorder="1">
      <alignment/>
      <protection/>
    </xf>
    <xf numFmtId="49" fontId="7" fillId="34" borderId="0" xfId="59" applyNumberFormat="1" applyFont="1" applyFill="1" applyBorder="1" applyAlignment="1">
      <alignment/>
      <protection/>
    </xf>
    <xf numFmtId="0" fontId="8" fillId="34" borderId="0" xfId="59" applyFont="1" applyFill="1">
      <alignment/>
      <protection/>
    </xf>
    <xf numFmtId="0" fontId="10" fillId="35" borderId="11" xfId="59" applyFont="1" applyFill="1" applyBorder="1" applyAlignment="1">
      <alignment horizontal="center" vertical="center"/>
      <protection/>
    </xf>
    <xf numFmtId="2" fontId="11" fillId="35" borderId="11" xfId="59" applyNumberFormat="1" applyFont="1" applyFill="1" applyBorder="1" applyAlignment="1">
      <alignment horizontal="center" vertical="center"/>
      <protection/>
    </xf>
    <xf numFmtId="0" fontId="12" fillId="35" borderId="11" xfId="59" applyFont="1" applyFill="1" applyBorder="1" applyAlignment="1">
      <alignment horizontal="center" vertical="center"/>
      <protection/>
    </xf>
    <xf numFmtId="0" fontId="8" fillId="35" borderId="0" xfId="59" applyFont="1" applyFill="1" applyBorder="1">
      <alignment/>
      <protection/>
    </xf>
    <xf numFmtId="0" fontId="8" fillId="35" borderId="0" xfId="59" applyFont="1" applyFill="1" applyBorder="1" applyAlignment="1">
      <alignment horizontal="center" vertical="center"/>
      <protection/>
    </xf>
    <xf numFmtId="0" fontId="8" fillId="34" borderId="0" xfId="59" applyFont="1" applyFill="1" applyBorder="1">
      <alignment/>
      <protection/>
    </xf>
    <xf numFmtId="0" fontId="8" fillId="34" borderId="0" xfId="59" applyFont="1" applyFill="1" applyBorder="1" applyAlignment="1">
      <alignment wrapText="1"/>
      <protection/>
    </xf>
    <xf numFmtId="0" fontId="4" fillId="34" borderId="0" xfId="59" applyFill="1">
      <alignment/>
      <protection/>
    </xf>
    <xf numFmtId="0" fontId="4" fillId="34" borderId="0" xfId="59" applyFill="1" applyAlignment="1">
      <alignment horizontal="left"/>
      <protection/>
    </xf>
    <xf numFmtId="0" fontId="4" fillId="34" borderId="0" xfId="59" applyFill="1" applyAlignment="1">
      <alignment horizontal="center" vertical="center"/>
      <protection/>
    </xf>
    <xf numFmtId="0" fontId="4" fillId="34" borderId="0" xfId="59" applyFill="1" applyAlignment="1">
      <alignment wrapText="1"/>
      <protection/>
    </xf>
    <xf numFmtId="0" fontId="4" fillId="0" borderId="11" xfId="59" applyBorder="1">
      <alignment/>
      <protection/>
    </xf>
    <xf numFmtId="0" fontId="4" fillId="34" borderId="11" xfId="59" applyFill="1" applyBorder="1">
      <alignment/>
      <protection/>
    </xf>
    <xf numFmtId="49" fontId="7" fillId="34" borderId="11" xfId="59" applyNumberFormat="1" applyFont="1" applyFill="1" applyBorder="1" applyAlignment="1">
      <alignment/>
      <protection/>
    </xf>
    <xf numFmtId="0" fontId="8" fillId="34" borderId="11" xfId="59" applyFont="1" applyFill="1" applyBorder="1">
      <alignment/>
      <protection/>
    </xf>
    <xf numFmtId="0" fontId="5" fillId="0" borderId="11" xfId="59" applyFont="1" applyBorder="1" applyAlignment="1">
      <alignment horizontal="center" vertical="center" wrapText="1"/>
      <protection/>
    </xf>
    <xf numFmtId="0" fontId="15" fillId="0" borderId="11" xfId="59" applyFont="1" applyBorder="1">
      <alignment/>
      <protection/>
    </xf>
    <xf numFmtId="2" fontId="17" fillId="34" borderId="11" xfId="59" applyNumberFormat="1" applyFont="1" applyFill="1" applyBorder="1" applyAlignment="1">
      <alignment horizontal="center" vertical="center" wrapText="1"/>
      <protection/>
    </xf>
    <xf numFmtId="2" fontId="10" fillId="34" borderId="11" xfId="59" applyNumberFormat="1" applyFont="1" applyFill="1" applyBorder="1" applyAlignment="1">
      <alignment horizontal="center" vertical="center" wrapText="1"/>
      <protection/>
    </xf>
    <xf numFmtId="0" fontId="5" fillId="34" borderId="11" xfId="59" applyFont="1" applyFill="1" applyBorder="1" applyAlignment="1">
      <alignment horizontal="center" vertical="center" wrapText="1"/>
      <protection/>
    </xf>
    <xf numFmtId="2" fontId="16" fillId="34" borderId="11" xfId="59" applyNumberFormat="1" applyFont="1" applyFill="1" applyBorder="1" applyAlignment="1">
      <alignment horizontal="center" vertical="center" wrapText="1"/>
      <protection/>
    </xf>
    <xf numFmtId="2" fontId="4" fillId="34" borderId="11" xfId="59" applyNumberFormat="1" applyFill="1" applyBorder="1">
      <alignment/>
      <protection/>
    </xf>
    <xf numFmtId="2" fontId="7" fillId="34" borderId="11" xfId="59" applyNumberFormat="1" applyFont="1" applyFill="1" applyBorder="1" applyAlignment="1">
      <alignment/>
      <protection/>
    </xf>
    <xf numFmtId="2" fontId="8" fillId="34" borderId="11" xfId="59" applyNumberFormat="1" applyFont="1" applyFill="1" applyBorder="1">
      <alignment/>
      <protection/>
    </xf>
    <xf numFmtId="2" fontId="16" fillId="0" borderId="11" xfId="59" applyNumberFormat="1" applyFont="1" applyBorder="1" applyAlignment="1">
      <alignment horizontal="center" vertical="center" wrapText="1"/>
      <protection/>
    </xf>
    <xf numFmtId="2" fontId="4" fillId="0" borderId="11" xfId="59" applyNumberFormat="1" applyBorder="1">
      <alignment/>
      <protection/>
    </xf>
    <xf numFmtId="1" fontId="10" fillId="34" borderId="11" xfId="59" applyNumberFormat="1" applyFont="1" applyFill="1" applyBorder="1" applyAlignment="1">
      <alignment horizontal="center" vertical="center" wrapText="1"/>
      <protection/>
    </xf>
    <xf numFmtId="1" fontId="18" fillId="34" borderId="11" xfId="59" applyNumberFormat="1" applyFont="1" applyFill="1" applyBorder="1" applyAlignment="1">
      <alignment horizontal="center" vertical="center" wrapText="1"/>
      <protection/>
    </xf>
    <xf numFmtId="1" fontId="19" fillId="34" borderId="11" xfId="59" applyNumberFormat="1" applyFont="1" applyFill="1" applyBorder="1" applyAlignment="1">
      <alignment horizontal="center" vertical="center" wrapText="1"/>
      <protection/>
    </xf>
    <xf numFmtId="1" fontId="16" fillId="34" borderId="11" xfId="59" applyNumberFormat="1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/>
      <protection/>
    </xf>
    <xf numFmtId="2" fontId="21" fillId="34" borderId="11" xfId="59" applyNumberFormat="1" applyFont="1" applyFill="1" applyBorder="1" applyAlignment="1">
      <alignment horizontal="center" vertical="center" wrapText="1"/>
      <protection/>
    </xf>
    <xf numFmtId="0" fontId="4" fillId="36" borderId="11" xfId="59" applyFill="1" applyBorder="1">
      <alignment/>
      <protection/>
    </xf>
    <xf numFmtId="0" fontId="5" fillId="36" borderId="11" xfId="59" applyFont="1" applyFill="1" applyBorder="1" applyAlignment="1">
      <alignment horizontal="center" vertical="center" wrapText="1"/>
      <protection/>
    </xf>
    <xf numFmtId="1" fontId="16" fillId="36" borderId="11" xfId="59" applyNumberFormat="1" applyFont="1" applyFill="1" applyBorder="1" applyAlignment="1">
      <alignment horizontal="center" vertical="center" wrapText="1"/>
      <protection/>
    </xf>
    <xf numFmtId="2" fontId="21" fillId="36" borderId="11" xfId="59" applyNumberFormat="1" applyFont="1" applyFill="1" applyBorder="1" applyAlignment="1">
      <alignment horizontal="center" vertical="center" wrapText="1"/>
      <protection/>
    </xf>
    <xf numFmtId="0" fontId="8" fillId="36" borderId="0" xfId="59" applyFont="1" applyFill="1">
      <alignment/>
      <protection/>
    </xf>
    <xf numFmtId="0" fontId="4" fillId="36" borderId="0" xfId="59" applyFill="1">
      <alignment/>
      <protection/>
    </xf>
    <xf numFmtId="0" fontId="4" fillId="36" borderId="0" xfId="59" applyFill="1" applyAlignment="1">
      <alignment horizontal="left"/>
      <protection/>
    </xf>
    <xf numFmtId="0" fontId="4" fillId="37" borderId="11" xfId="59" applyFill="1" applyBorder="1">
      <alignment/>
      <protection/>
    </xf>
    <xf numFmtId="0" fontId="5" fillId="37" borderId="11" xfId="59" applyFont="1" applyFill="1" applyBorder="1" applyAlignment="1">
      <alignment horizontal="center" vertical="center" wrapText="1"/>
      <protection/>
    </xf>
    <xf numFmtId="1" fontId="16" fillId="37" borderId="11" xfId="59" applyNumberFormat="1" applyFont="1" applyFill="1" applyBorder="1" applyAlignment="1">
      <alignment horizontal="center" vertical="center" wrapText="1"/>
      <protection/>
    </xf>
    <xf numFmtId="1" fontId="10" fillId="37" borderId="11" xfId="59" applyNumberFormat="1" applyFont="1" applyFill="1" applyBorder="1" applyAlignment="1">
      <alignment horizontal="center" vertical="center" wrapText="1"/>
      <protection/>
    </xf>
    <xf numFmtId="1" fontId="18" fillId="37" borderId="11" xfId="59" applyNumberFormat="1" applyFont="1" applyFill="1" applyBorder="1" applyAlignment="1">
      <alignment horizontal="center" vertical="center" wrapText="1"/>
      <protection/>
    </xf>
    <xf numFmtId="1" fontId="19" fillId="37" borderId="11" xfId="59" applyNumberFormat="1" applyFont="1" applyFill="1" applyBorder="1" applyAlignment="1">
      <alignment horizontal="center" vertical="center" wrapText="1"/>
      <protection/>
    </xf>
    <xf numFmtId="2" fontId="16" fillId="37" borderId="11" xfId="59" applyNumberFormat="1" applyFont="1" applyFill="1" applyBorder="1" applyAlignment="1">
      <alignment horizontal="center" vertical="center" wrapText="1"/>
      <protection/>
    </xf>
    <xf numFmtId="0" fontId="8" fillId="37" borderId="0" xfId="59" applyFont="1" applyFill="1">
      <alignment/>
      <protection/>
    </xf>
    <xf numFmtId="0" fontId="4" fillId="37" borderId="0" xfId="59" applyFill="1">
      <alignment/>
      <protection/>
    </xf>
    <xf numFmtId="0" fontId="4" fillId="37" borderId="0" xfId="59" applyFill="1" applyAlignment="1">
      <alignment horizontal="left"/>
      <protection/>
    </xf>
    <xf numFmtId="0" fontId="6" fillId="35" borderId="11" xfId="59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1" fontId="6" fillId="35" borderId="11" xfId="59" applyNumberFormat="1" applyFont="1" applyFill="1" applyBorder="1" applyAlignment="1">
      <alignment horizontal="center" vertical="center"/>
      <protection/>
    </xf>
    <xf numFmtId="2" fontId="6" fillId="35" borderId="11" xfId="33" applyNumberFormat="1" applyFont="1" applyFill="1" applyBorder="1" applyAlignment="1">
      <alignment horizontal="center" vertical="center" wrapText="1"/>
      <protection/>
    </xf>
    <xf numFmtId="2" fontId="6" fillId="35" borderId="11" xfId="59" applyNumberFormat="1" applyFont="1" applyFill="1" applyBorder="1" applyAlignment="1">
      <alignment horizontal="center" vertical="center"/>
      <protection/>
    </xf>
    <xf numFmtId="2" fontId="6" fillId="33" borderId="11" xfId="33" applyNumberFormat="1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left" vertical="center" wrapText="1"/>
    </xf>
    <xf numFmtId="1" fontId="6" fillId="35" borderId="11" xfId="59" applyNumberFormat="1" applyFont="1" applyFill="1" applyBorder="1" applyAlignment="1">
      <alignment horizontal="left" vertical="center" wrapText="1"/>
      <protection/>
    </xf>
    <xf numFmtId="0" fontId="4" fillId="0" borderId="11" xfId="59" applyBorder="1" applyAlignment="1">
      <alignment horizontal="center" vertical="center"/>
      <protection/>
    </xf>
    <xf numFmtId="0" fontId="13" fillId="34" borderId="0" xfId="0" applyFont="1" applyFill="1" applyBorder="1" applyAlignment="1">
      <alignment vertical="center" wrapText="1"/>
    </xf>
    <xf numFmtId="0" fontId="4" fillId="0" borderId="12" xfId="59" applyBorder="1">
      <alignment/>
      <protection/>
    </xf>
    <xf numFmtId="0" fontId="15" fillId="0" borderId="12" xfId="59" applyFont="1" applyBorder="1">
      <alignment/>
      <protection/>
    </xf>
    <xf numFmtId="2" fontId="4" fillId="34" borderId="12" xfId="59" applyNumberFormat="1" applyFill="1" applyBorder="1">
      <alignment/>
      <protection/>
    </xf>
    <xf numFmtId="2" fontId="7" fillId="34" borderId="12" xfId="59" applyNumberFormat="1" applyFont="1" applyFill="1" applyBorder="1" applyAlignment="1">
      <alignment/>
      <protection/>
    </xf>
    <xf numFmtId="2" fontId="8" fillId="34" borderId="12" xfId="59" applyNumberFormat="1" applyFont="1" applyFill="1" applyBorder="1">
      <alignment/>
      <protection/>
    </xf>
    <xf numFmtId="2" fontId="4" fillId="0" borderId="12" xfId="59" applyNumberFormat="1" applyBorder="1">
      <alignment/>
      <protection/>
    </xf>
    <xf numFmtId="0" fontId="4" fillId="0" borderId="13" xfId="59" applyBorder="1">
      <alignment/>
      <protection/>
    </xf>
    <xf numFmtId="0" fontId="4" fillId="34" borderId="13" xfId="59" applyFill="1" applyBorder="1">
      <alignment/>
      <protection/>
    </xf>
    <xf numFmtId="49" fontId="7" fillId="34" borderId="13" xfId="59" applyNumberFormat="1" applyFont="1" applyFill="1" applyBorder="1" applyAlignment="1">
      <alignment/>
      <protection/>
    </xf>
    <xf numFmtId="0" fontId="8" fillId="34" borderId="13" xfId="59" applyFont="1" applyFill="1" applyBorder="1">
      <alignment/>
      <protection/>
    </xf>
    <xf numFmtId="0" fontId="15" fillId="0" borderId="0" xfId="59" applyFont="1" applyBorder="1">
      <alignment/>
      <protection/>
    </xf>
    <xf numFmtId="2" fontId="4" fillId="34" borderId="0" xfId="59" applyNumberFormat="1" applyFill="1" applyBorder="1">
      <alignment/>
      <protection/>
    </xf>
    <xf numFmtId="2" fontId="7" fillId="34" borderId="0" xfId="59" applyNumberFormat="1" applyFont="1" applyFill="1" applyBorder="1" applyAlignment="1">
      <alignment/>
      <protection/>
    </xf>
    <xf numFmtId="2" fontId="8" fillId="34" borderId="0" xfId="59" applyNumberFormat="1" applyFont="1" applyFill="1" applyBorder="1">
      <alignment/>
      <protection/>
    </xf>
    <xf numFmtId="2" fontId="4" fillId="0" borderId="0" xfId="59" applyNumberFormat="1" applyBorder="1">
      <alignment/>
      <protection/>
    </xf>
    <xf numFmtId="0" fontId="4" fillId="34" borderId="0" xfId="59" applyFill="1" applyBorder="1" applyAlignment="1">
      <alignment horizontal="left"/>
      <protection/>
    </xf>
    <xf numFmtId="49" fontId="5" fillId="38" borderId="11" xfId="59" applyNumberFormat="1" applyFont="1" applyFill="1" applyBorder="1" applyAlignment="1">
      <alignment vertical="center"/>
      <protection/>
    </xf>
    <xf numFmtId="0" fontId="5" fillId="38" borderId="11" xfId="59" applyFont="1" applyFill="1" applyBorder="1" applyAlignment="1">
      <alignment horizontal="center" vertical="center" wrapText="1"/>
      <protection/>
    </xf>
    <xf numFmtId="0" fontId="5" fillId="38" borderId="11" xfId="59" applyFont="1" applyFill="1" applyBorder="1" applyAlignment="1">
      <alignment horizontal="center" vertical="center"/>
      <protection/>
    </xf>
    <xf numFmtId="2" fontId="5" fillId="38" borderId="11" xfId="59" applyNumberFormat="1" applyFont="1" applyFill="1" applyBorder="1" applyAlignment="1">
      <alignment horizontal="center" vertical="center" wrapText="1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49" fontId="5" fillId="0" borderId="11" xfId="59" applyNumberFormat="1" applyFont="1" applyFill="1" applyBorder="1" applyAlignment="1">
      <alignment horizontal="left" vertical="center"/>
      <protection/>
    </xf>
    <xf numFmtId="49" fontId="5" fillId="0" borderId="11" xfId="59" applyNumberFormat="1" applyFont="1" applyFill="1" applyBorder="1" applyAlignment="1">
      <alignment horizontal="left" vertical="center" wrapText="1"/>
      <protection/>
    </xf>
    <xf numFmtId="2" fontId="6" fillId="33" borderId="11" xfId="59" applyNumberFormat="1" applyFont="1" applyFill="1" applyBorder="1" applyAlignment="1">
      <alignment horizontal="center" vertical="center"/>
      <protection/>
    </xf>
    <xf numFmtId="2" fontId="6" fillId="35" borderId="11" xfId="59" applyNumberFormat="1" applyFont="1" applyFill="1" applyBorder="1" applyAlignment="1">
      <alignment horizontal="center" vertical="center" wrapText="1"/>
      <protection/>
    </xf>
    <xf numFmtId="2" fontId="6" fillId="33" borderId="11" xfId="59" applyNumberFormat="1" applyFont="1" applyFill="1" applyBorder="1" applyAlignment="1">
      <alignment horizontal="center" vertical="center" wrapText="1"/>
      <protection/>
    </xf>
    <xf numFmtId="0" fontId="13" fillId="34" borderId="14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horizontal="left" vertical="center" wrapText="1"/>
    </xf>
    <xf numFmtId="49" fontId="10" fillId="0" borderId="11" xfId="59" applyNumberFormat="1" applyFont="1" applyFill="1" applyBorder="1" applyAlignment="1">
      <alignment horizontal="center" vertical="center" wrapText="1"/>
      <protection/>
    </xf>
    <xf numFmtId="49" fontId="5" fillId="38" borderId="11" xfId="59" applyNumberFormat="1" applyFont="1" applyFill="1" applyBorder="1" applyAlignment="1">
      <alignment horizontal="left" vertical="center"/>
      <protection/>
    </xf>
    <xf numFmtId="0" fontId="13" fillId="34" borderId="14" xfId="0" applyFont="1" applyFill="1" applyBorder="1" applyAlignment="1">
      <alignment horizontal="left" vertical="center" wrapText="1"/>
    </xf>
    <xf numFmtId="0" fontId="42" fillId="0" borderId="14" xfId="59" applyFont="1" applyBorder="1" applyAlignment="1">
      <alignment horizontal="center" wrapText="1"/>
      <protection/>
    </xf>
    <xf numFmtId="0" fontId="42" fillId="0" borderId="14" xfId="0" applyFont="1" applyBorder="1" applyAlignment="1">
      <alignment horizontal="center" wrapText="1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_Загальна потреба на 2015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tabSelected="1" view="pageBreakPreview" zoomScale="60" zoomScaleNormal="55" workbookViewId="0" topLeftCell="B1">
      <selection activeCell="C33" sqref="C33"/>
    </sheetView>
  </sheetViews>
  <sheetFormatPr defaultColWidth="8.50390625" defaultRowHeight="14.25"/>
  <cols>
    <col min="1" max="1" width="0" style="1" hidden="1" customWidth="1"/>
    <col min="2" max="2" width="5.00390625" style="1" customWidth="1"/>
    <col min="3" max="3" width="61.00390625" style="1" customWidth="1"/>
    <col min="4" max="4" width="9.25390625" style="1" customWidth="1"/>
    <col min="5" max="5" width="10.375" style="1" customWidth="1"/>
    <col min="6" max="6" width="14.75390625" style="1" customWidth="1"/>
    <col min="7" max="7" width="13.25390625" style="1" customWidth="1"/>
    <col min="8" max="8" width="13.625" style="5" customWidth="1"/>
    <col min="9" max="9" width="15.875" style="1" customWidth="1"/>
    <col min="10" max="10" width="10.875" style="1" customWidth="1"/>
    <col min="11" max="11" width="13.50390625" style="1" customWidth="1"/>
    <col min="12" max="12" width="28.25390625" style="7" customWidth="1"/>
    <col min="13" max="13" width="27.875" style="1" customWidth="1"/>
    <col min="14" max="14" width="27.50390625" style="8" customWidth="1"/>
    <col min="15" max="15" width="17.625" style="1" hidden="1" customWidth="1"/>
    <col min="16" max="16" width="16.625" style="1" hidden="1" customWidth="1"/>
    <col min="17" max="17" width="18.75390625" style="62" hidden="1" customWidth="1"/>
    <col min="18" max="18" width="16.875" style="62" hidden="1" customWidth="1"/>
    <col min="19" max="19" width="13.50390625" style="62" hidden="1" customWidth="1"/>
    <col min="20" max="21" width="16.25390625" style="62" hidden="1" customWidth="1"/>
    <col min="22" max="22" width="18.50390625" style="62" hidden="1" customWidth="1"/>
    <col min="23" max="23" width="18.25390625" style="1" hidden="1" customWidth="1"/>
    <col min="24" max="24" width="21.375" style="22" hidden="1" customWidth="1"/>
    <col min="25" max="25" width="16.00390625" style="1" hidden="1" customWidth="1"/>
    <col min="26" max="26" width="18.50390625" style="1" hidden="1" customWidth="1"/>
    <col min="27" max="27" width="18.375" style="1" hidden="1" customWidth="1"/>
    <col min="28" max="28" width="14.125" style="1" hidden="1" customWidth="1"/>
    <col min="29" max="29" width="16.00390625" style="1" hidden="1" customWidth="1"/>
    <col min="30" max="30" width="17.625" style="1" hidden="1" customWidth="1"/>
    <col min="31" max="31" width="17.00390625" style="1" hidden="1" customWidth="1"/>
    <col min="32" max="32" width="15.25390625" style="52" hidden="1" customWidth="1"/>
    <col min="33" max="33" width="14.375" style="1" hidden="1" customWidth="1"/>
    <col min="34" max="34" width="16.625" style="1" hidden="1" customWidth="1"/>
    <col min="35" max="35" width="13.875" style="1" hidden="1" customWidth="1"/>
    <col min="36" max="36" width="16.25390625" style="1" hidden="1" customWidth="1"/>
    <col min="37" max="38" width="0" style="1" hidden="1" customWidth="1"/>
    <col min="39" max="39" width="40.25390625" style="1" hidden="1" customWidth="1"/>
    <col min="40" max="49" width="0" style="1" hidden="1" customWidth="1"/>
    <col min="50" max="16384" width="8.50390625" style="1" customWidth="1"/>
  </cols>
  <sheetData>
    <row r="1" spans="2:14" ht="48.75" customHeight="1">
      <c r="B1" s="107" t="s">
        <v>49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08" ht="39" customHeight="1">
      <c r="B2" s="104" t="s">
        <v>43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26"/>
      <c r="P2" s="26"/>
      <c r="Q2" s="54"/>
      <c r="R2" s="54"/>
      <c r="S2" s="54"/>
      <c r="T2" s="54"/>
      <c r="U2" s="54"/>
      <c r="V2" s="54"/>
      <c r="W2" s="26"/>
      <c r="X2" s="27"/>
      <c r="Y2" s="26"/>
      <c r="Z2" s="26"/>
      <c r="AA2" s="26"/>
      <c r="AB2" s="26"/>
      <c r="AC2" s="26"/>
      <c r="AD2" s="26"/>
      <c r="AE2" s="26"/>
      <c r="AF2" s="47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75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81"/>
      <c r="DD2" s="26"/>
    </row>
    <row r="3" spans="1:108" s="3" customFormat="1" ht="96" customHeight="1">
      <c r="A3" s="2"/>
      <c r="B3" s="91" t="s">
        <v>0</v>
      </c>
      <c r="C3" s="92" t="s">
        <v>1</v>
      </c>
      <c r="D3" s="93" t="s">
        <v>2</v>
      </c>
      <c r="E3" s="92" t="s">
        <v>3</v>
      </c>
      <c r="F3" s="92" t="s">
        <v>4</v>
      </c>
      <c r="G3" s="94" t="s">
        <v>5</v>
      </c>
      <c r="H3" s="95" t="s">
        <v>6</v>
      </c>
      <c r="I3" s="94" t="s">
        <v>5</v>
      </c>
      <c r="J3" s="94" t="s">
        <v>7</v>
      </c>
      <c r="K3" s="94" t="s">
        <v>5</v>
      </c>
      <c r="L3" s="10" t="s">
        <v>8</v>
      </c>
      <c r="M3" s="11" t="s">
        <v>9</v>
      </c>
      <c r="N3" s="11" t="s">
        <v>10</v>
      </c>
      <c r="O3" s="30" t="s">
        <v>30</v>
      </c>
      <c r="P3" s="30" t="s">
        <v>31</v>
      </c>
      <c r="Q3" s="55" t="s">
        <v>32</v>
      </c>
      <c r="R3" s="55" t="s">
        <v>33</v>
      </c>
      <c r="S3" s="55" t="s">
        <v>34</v>
      </c>
      <c r="T3" s="55" t="s">
        <v>35</v>
      </c>
      <c r="U3" s="55" t="s">
        <v>36</v>
      </c>
      <c r="V3" s="55" t="s">
        <v>37</v>
      </c>
      <c r="W3" s="30" t="s">
        <v>38</v>
      </c>
      <c r="X3" s="34" t="s">
        <v>39</v>
      </c>
      <c r="Y3" s="30" t="s">
        <v>3</v>
      </c>
      <c r="Z3" s="30" t="s">
        <v>30</v>
      </c>
      <c r="AA3" s="30" t="s">
        <v>31</v>
      </c>
      <c r="AB3" s="30" t="s">
        <v>32</v>
      </c>
      <c r="AC3" s="30" t="s">
        <v>33</v>
      </c>
      <c r="AD3" s="30" t="s">
        <v>34</v>
      </c>
      <c r="AE3" s="30" t="s">
        <v>35</v>
      </c>
      <c r="AF3" s="48" t="s">
        <v>36</v>
      </c>
      <c r="AG3" s="30" t="s">
        <v>37</v>
      </c>
      <c r="AH3" s="30" t="s">
        <v>38</v>
      </c>
      <c r="AI3" s="30" t="s">
        <v>39</v>
      </c>
      <c r="AJ3" s="30" t="s">
        <v>3</v>
      </c>
      <c r="AK3" s="30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76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DC3" s="81"/>
      <c r="DD3" s="26"/>
    </row>
    <row r="4" spans="2:108" s="3" customFormat="1" ht="27" customHeight="1">
      <c r="B4" s="105" t="s">
        <v>29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96"/>
      <c r="N4" s="97"/>
      <c r="O4" s="26"/>
      <c r="P4" s="26"/>
      <c r="Q4" s="54"/>
      <c r="R4" s="54"/>
      <c r="S4" s="54"/>
      <c r="T4" s="54"/>
      <c r="U4" s="54"/>
      <c r="V4" s="54"/>
      <c r="W4" s="26"/>
      <c r="X4" s="27"/>
      <c r="Y4" s="26"/>
      <c r="Z4" s="26"/>
      <c r="AA4" s="26"/>
      <c r="AB4" s="26"/>
      <c r="AC4" s="26"/>
      <c r="AD4" s="26"/>
      <c r="AE4" s="26"/>
      <c r="AF4" s="47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75"/>
      <c r="DC4" s="81"/>
      <c r="DD4" s="26"/>
    </row>
    <row r="5" spans="2:108" s="12" customFormat="1" ht="55.5" customHeight="1">
      <c r="B5" s="64">
        <v>1</v>
      </c>
      <c r="C5" s="65" t="s">
        <v>24</v>
      </c>
      <c r="D5" s="66" t="s">
        <v>11</v>
      </c>
      <c r="E5" s="67">
        <v>40</v>
      </c>
      <c r="F5" s="69">
        <v>620</v>
      </c>
      <c r="G5" s="69">
        <f aca="true" t="shared" si="0" ref="G5:G22">F5*E5</f>
        <v>24800</v>
      </c>
      <c r="H5" s="98">
        <v>650</v>
      </c>
      <c r="I5" s="69">
        <f aca="true" t="shared" si="1" ref="I5:I22">E5*H5</f>
        <v>26000</v>
      </c>
      <c r="J5" s="69">
        <f aca="true" t="shared" si="2" ref="J5:J22">(F5+H5)/2</f>
        <v>635</v>
      </c>
      <c r="K5" s="69">
        <f aca="true" t="shared" si="3" ref="K5:K22">J5*E5</f>
        <v>25400</v>
      </c>
      <c r="L5" s="71" t="s">
        <v>21</v>
      </c>
      <c r="M5" s="65" t="s">
        <v>28</v>
      </c>
      <c r="N5" s="72" t="s">
        <v>22</v>
      </c>
      <c r="O5" s="44">
        <v>20</v>
      </c>
      <c r="P5" s="44"/>
      <c r="Q5" s="56"/>
      <c r="R5" s="56"/>
      <c r="S5" s="56"/>
      <c r="T5" s="56"/>
      <c r="U5" s="56"/>
      <c r="V5" s="56"/>
      <c r="W5" s="44"/>
      <c r="X5" s="44"/>
      <c r="Y5" s="44">
        <f>SUM(O5:X5)</f>
        <v>20</v>
      </c>
      <c r="Z5" s="44">
        <f aca="true" t="shared" si="4" ref="Z5:Z11">O5*F5</f>
        <v>12400</v>
      </c>
      <c r="AA5" s="44">
        <f aca="true" t="shared" si="5" ref="AA5:AA11">P5*F5</f>
        <v>0</v>
      </c>
      <c r="AB5" s="44">
        <f aca="true" t="shared" si="6" ref="AB5:AB11">Q5*F5</f>
        <v>0</v>
      </c>
      <c r="AC5" s="44">
        <f aca="true" t="shared" si="7" ref="AC5:AC11">R5*F5</f>
        <v>0</v>
      </c>
      <c r="AD5" s="44">
        <f aca="true" t="shared" si="8" ref="AD5:AD11">S5*F5</f>
        <v>0</v>
      </c>
      <c r="AE5" s="44">
        <f aca="true" t="shared" si="9" ref="AE5:AE11">T5*F5</f>
        <v>0</v>
      </c>
      <c r="AF5" s="49">
        <f aca="true" t="shared" si="10" ref="AF5:AF11">U5*F5</f>
        <v>0</v>
      </c>
      <c r="AG5" s="44">
        <f aca="true" t="shared" si="11" ref="AG5:AG11">V5*F5</f>
        <v>0</v>
      </c>
      <c r="AH5" s="44">
        <f aca="true" t="shared" si="12" ref="AH5:AH11">W5*F5</f>
        <v>0</v>
      </c>
      <c r="AI5" s="44">
        <f aca="true" t="shared" si="13" ref="AI5:AI11">X5*F5</f>
        <v>0</v>
      </c>
      <c r="AJ5" s="35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77"/>
      <c r="AX5" s="86"/>
      <c r="AY5" s="86"/>
      <c r="AZ5" s="86"/>
      <c r="BA5" s="86"/>
      <c r="BB5" s="86"/>
      <c r="DC5" s="82"/>
      <c r="DD5" s="27"/>
    </row>
    <row r="6" spans="2:108" s="12" customFormat="1" ht="67.5" customHeight="1">
      <c r="B6" s="64">
        <v>2</v>
      </c>
      <c r="C6" s="65" t="s">
        <v>40</v>
      </c>
      <c r="D6" s="66" t="s">
        <v>12</v>
      </c>
      <c r="E6" s="67">
        <v>31</v>
      </c>
      <c r="F6" s="69">
        <v>2300</v>
      </c>
      <c r="G6" s="69">
        <f t="shared" si="0"/>
        <v>71300</v>
      </c>
      <c r="H6" s="98">
        <v>2500</v>
      </c>
      <c r="I6" s="69">
        <f t="shared" si="1"/>
        <v>77500</v>
      </c>
      <c r="J6" s="69">
        <f t="shared" si="2"/>
        <v>2400</v>
      </c>
      <c r="K6" s="69">
        <f t="shared" si="3"/>
        <v>74400</v>
      </c>
      <c r="L6" s="71" t="s">
        <v>21</v>
      </c>
      <c r="M6" s="65" t="s">
        <v>28</v>
      </c>
      <c r="N6" s="72" t="s">
        <v>22</v>
      </c>
      <c r="O6" s="44">
        <v>20</v>
      </c>
      <c r="P6" s="44">
        <v>10</v>
      </c>
      <c r="Q6" s="56"/>
      <c r="R6" s="56"/>
      <c r="S6" s="56">
        <v>3</v>
      </c>
      <c r="T6" s="56"/>
      <c r="U6" s="56"/>
      <c r="V6" s="56"/>
      <c r="W6" s="44"/>
      <c r="X6" s="44"/>
      <c r="Y6" s="44">
        <f aca="true" t="shared" si="14" ref="Y6:Y17">SUM(O6:X6)</f>
        <v>33</v>
      </c>
      <c r="Z6" s="44">
        <f t="shared" si="4"/>
        <v>46000</v>
      </c>
      <c r="AA6" s="44">
        <f t="shared" si="5"/>
        <v>23000</v>
      </c>
      <c r="AB6" s="44">
        <f t="shared" si="6"/>
        <v>0</v>
      </c>
      <c r="AC6" s="44">
        <f t="shared" si="7"/>
        <v>0</v>
      </c>
      <c r="AD6" s="44">
        <f t="shared" si="8"/>
        <v>6900</v>
      </c>
      <c r="AE6" s="44">
        <f t="shared" si="9"/>
        <v>0</v>
      </c>
      <c r="AF6" s="49">
        <f t="shared" si="10"/>
        <v>0</v>
      </c>
      <c r="AG6" s="44">
        <f t="shared" si="11"/>
        <v>0</v>
      </c>
      <c r="AH6" s="44">
        <f t="shared" si="12"/>
        <v>0</v>
      </c>
      <c r="AI6" s="44">
        <f t="shared" si="13"/>
        <v>0</v>
      </c>
      <c r="AJ6" s="35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77"/>
      <c r="AX6" s="86"/>
      <c r="AY6" s="86"/>
      <c r="AZ6" s="86"/>
      <c r="BA6" s="86"/>
      <c r="BB6" s="86"/>
      <c r="DC6" s="82"/>
      <c r="DD6" s="27"/>
    </row>
    <row r="7" spans="2:108" s="12" customFormat="1" ht="64.5" customHeight="1">
      <c r="B7" s="64">
        <v>3</v>
      </c>
      <c r="C7" s="65" t="s">
        <v>14</v>
      </c>
      <c r="D7" s="66" t="s">
        <v>11</v>
      </c>
      <c r="E7" s="67">
        <v>15</v>
      </c>
      <c r="F7" s="69">
        <v>2300</v>
      </c>
      <c r="G7" s="69">
        <f t="shared" si="0"/>
        <v>34500</v>
      </c>
      <c r="H7" s="98">
        <v>2200</v>
      </c>
      <c r="I7" s="69">
        <f t="shared" si="1"/>
        <v>33000</v>
      </c>
      <c r="J7" s="69">
        <f t="shared" si="2"/>
        <v>2250</v>
      </c>
      <c r="K7" s="69">
        <f t="shared" si="3"/>
        <v>33750</v>
      </c>
      <c r="L7" s="71" t="s">
        <v>21</v>
      </c>
      <c r="M7" s="65" t="s">
        <v>28</v>
      </c>
      <c r="N7" s="72" t="s">
        <v>22</v>
      </c>
      <c r="O7" s="44">
        <v>13</v>
      </c>
      <c r="P7" s="44"/>
      <c r="Q7" s="56"/>
      <c r="R7" s="56"/>
      <c r="S7" s="56">
        <v>3</v>
      </c>
      <c r="T7" s="56"/>
      <c r="U7" s="56"/>
      <c r="V7" s="56"/>
      <c r="W7" s="44"/>
      <c r="X7" s="44"/>
      <c r="Y7" s="44">
        <f t="shared" si="14"/>
        <v>16</v>
      </c>
      <c r="Z7" s="44">
        <f t="shared" si="4"/>
        <v>29900</v>
      </c>
      <c r="AA7" s="44">
        <f t="shared" si="5"/>
        <v>0</v>
      </c>
      <c r="AB7" s="44">
        <f t="shared" si="6"/>
        <v>0</v>
      </c>
      <c r="AC7" s="44">
        <f t="shared" si="7"/>
        <v>0</v>
      </c>
      <c r="AD7" s="44">
        <f t="shared" si="8"/>
        <v>6900</v>
      </c>
      <c r="AE7" s="44">
        <f t="shared" si="9"/>
        <v>0</v>
      </c>
      <c r="AF7" s="49">
        <f t="shared" si="10"/>
        <v>0</v>
      </c>
      <c r="AG7" s="44">
        <f t="shared" si="11"/>
        <v>0</v>
      </c>
      <c r="AH7" s="44">
        <f t="shared" si="12"/>
        <v>0</v>
      </c>
      <c r="AI7" s="44">
        <f t="shared" si="13"/>
        <v>0</v>
      </c>
      <c r="AJ7" s="35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77"/>
      <c r="AX7" s="86"/>
      <c r="AY7" s="86"/>
      <c r="AZ7" s="86"/>
      <c r="BA7" s="86"/>
      <c r="BB7" s="86"/>
      <c r="DC7" s="82"/>
      <c r="DD7" s="27"/>
    </row>
    <row r="8" spans="2:108" s="12" customFormat="1" ht="64.5" customHeight="1">
      <c r="B8" s="64">
        <v>4</v>
      </c>
      <c r="C8" s="65" t="s">
        <v>41</v>
      </c>
      <c r="D8" s="66" t="s">
        <v>12</v>
      </c>
      <c r="E8" s="67">
        <v>30</v>
      </c>
      <c r="F8" s="69">
        <v>2300</v>
      </c>
      <c r="G8" s="69">
        <f t="shared" si="0"/>
        <v>69000</v>
      </c>
      <c r="H8" s="98">
        <v>2300</v>
      </c>
      <c r="I8" s="69">
        <f t="shared" si="1"/>
        <v>69000</v>
      </c>
      <c r="J8" s="69">
        <f t="shared" si="2"/>
        <v>2300</v>
      </c>
      <c r="K8" s="69">
        <f t="shared" si="3"/>
        <v>69000</v>
      </c>
      <c r="L8" s="71" t="s">
        <v>21</v>
      </c>
      <c r="M8" s="65" t="s">
        <v>28</v>
      </c>
      <c r="N8" s="72" t="s">
        <v>22</v>
      </c>
      <c r="O8" s="44">
        <v>20</v>
      </c>
      <c r="P8" s="44"/>
      <c r="Q8" s="56"/>
      <c r="R8" s="56"/>
      <c r="S8" s="56"/>
      <c r="T8" s="56"/>
      <c r="U8" s="56"/>
      <c r="V8" s="56"/>
      <c r="W8" s="44"/>
      <c r="X8" s="44"/>
      <c r="Y8" s="44">
        <f t="shared" si="14"/>
        <v>20</v>
      </c>
      <c r="Z8" s="44">
        <f t="shared" si="4"/>
        <v>46000</v>
      </c>
      <c r="AA8" s="44">
        <f t="shared" si="5"/>
        <v>0</v>
      </c>
      <c r="AB8" s="44">
        <f t="shared" si="6"/>
        <v>0</v>
      </c>
      <c r="AC8" s="44">
        <f t="shared" si="7"/>
        <v>0</v>
      </c>
      <c r="AD8" s="44">
        <f t="shared" si="8"/>
        <v>0</v>
      </c>
      <c r="AE8" s="44">
        <f t="shared" si="9"/>
        <v>0</v>
      </c>
      <c r="AF8" s="49">
        <f t="shared" si="10"/>
        <v>0</v>
      </c>
      <c r="AG8" s="44">
        <f t="shared" si="11"/>
        <v>0</v>
      </c>
      <c r="AH8" s="44">
        <f t="shared" si="12"/>
        <v>0</v>
      </c>
      <c r="AI8" s="44">
        <f t="shared" si="13"/>
        <v>0</v>
      </c>
      <c r="AJ8" s="35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77"/>
      <c r="AX8" s="86"/>
      <c r="AY8" s="86"/>
      <c r="AZ8" s="86"/>
      <c r="BA8" s="86"/>
      <c r="BB8" s="86"/>
      <c r="DC8" s="82"/>
      <c r="DD8" s="27"/>
    </row>
    <row r="9" spans="2:108" s="12" customFormat="1" ht="63.75" customHeight="1">
      <c r="B9" s="64">
        <v>5</v>
      </c>
      <c r="C9" s="65" t="s">
        <v>15</v>
      </c>
      <c r="D9" s="66" t="s">
        <v>11</v>
      </c>
      <c r="E9" s="67">
        <v>3</v>
      </c>
      <c r="F9" s="69">
        <v>2300</v>
      </c>
      <c r="G9" s="69">
        <f t="shared" si="0"/>
        <v>6900</v>
      </c>
      <c r="H9" s="98">
        <v>2300</v>
      </c>
      <c r="I9" s="69">
        <f t="shared" si="1"/>
        <v>6900</v>
      </c>
      <c r="J9" s="69">
        <f t="shared" si="2"/>
        <v>2300</v>
      </c>
      <c r="K9" s="69">
        <f t="shared" si="3"/>
        <v>6900</v>
      </c>
      <c r="L9" s="71" t="s">
        <v>21</v>
      </c>
      <c r="M9" s="65" t="s">
        <v>28</v>
      </c>
      <c r="N9" s="72" t="s">
        <v>22</v>
      </c>
      <c r="O9" s="44">
        <v>2</v>
      </c>
      <c r="P9" s="44"/>
      <c r="Q9" s="56"/>
      <c r="R9" s="56"/>
      <c r="S9" s="56"/>
      <c r="T9" s="56"/>
      <c r="U9" s="56"/>
      <c r="V9" s="56"/>
      <c r="W9" s="44"/>
      <c r="X9" s="44"/>
      <c r="Y9" s="44">
        <f t="shared" si="14"/>
        <v>2</v>
      </c>
      <c r="Z9" s="44">
        <f t="shared" si="4"/>
        <v>4600</v>
      </c>
      <c r="AA9" s="44">
        <f t="shared" si="5"/>
        <v>0</v>
      </c>
      <c r="AB9" s="44">
        <f t="shared" si="6"/>
        <v>0</v>
      </c>
      <c r="AC9" s="44">
        <f t="shared" si="7"/>
        <v>0</v>
      </c>
      <c r="AD9" s="44">
        <f t="shared" si="8"/>
        <v>0</v>
      </c>
      <c r="AE9" s="44">
        <f t="shared" si="9"/>
        <v>0</v>
      </c>
      <c r="AF9" s="49">
        <f t="shared" si="10"/>
        <v>0</v>
      </c>
      <c r="AG9" s="44">
        <f t="shared" si="11"/>
        <v>0</v>
      </c>
      <c r="AH9" s="44">
        <f t="shared" si="12"/>
        <v>0</v>
      </c>
      <c r="AI9" s="44">
        <f t="shared" si="13"/>
        <v>0</v>
      </c>
      <c r="AJ9" s="35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77"/>
      <c r="AX9" s="86"/>
      <c r="AY9" s="86"/>
      <c r="AZ9" s="86"/>
      <c r="BA9" s="86"/>
      <c r="BB9" s="86"/>
      <c r="DC9" s="82"/>
      <c r="DD9" s="27"/>
    </row>
    <row r="10" spans="2:108" s="13" customFormat="1" ht="57" customHeight="1">
      <c r="B10" s="64">
        <v>6</v>
      </c>
      <c r="C10" s="65" t="s">
        <v>26</v>
      </c>
      <c r="D10" s="66" t="s">
        <v>11</v>
      </c>
      <c r="E10" s="67">
        <v>194</v>
      </c>
      <c r="F10" s="99">
        <v>180</v>
      </c>
      <c r="G10" s="69">
        <f t="shared" si="0"/>
        <v>34920</v>
      </c>
      <c r="H10" s="100">
        <v>170</v>
      </c>
      <c r="I10" s="69">
        <f t="shared" si="1"/>
        <v>32980</v>
      </c>
      <c r="J10" s="69">
        <f t="shared" si="2"/>
        <v>175</v>
      </c>
      <c r="K10" s="69">
        <f t="shared" si="3"/>
        <v>33950</v>
      </c>
      <c r="L10" s="71" t="s">
        <v>21</v>
      </c>
      <c r="M10" s="65" t="s">
        <v>28</v>
      </c>
      <c r="N10" s="72" t="s">
        <v>22</v>
      </c>
      <c r="O10" s="41"/>
      <c r="P10" s="41">
        <v>16</v>
      </c>
      <c r="Q10" s="57">
        <v>25</v>
      </c>
      <c r="R10" s="57"/>
      <c r="S10" s="57">
        <v>20</v>
      </c>
      <c r="T10" s="57"/>
      <c r="U10" s="57"/>
      <c r="V10" s="57"/>
      <c r="W10" s="41"/>
      <c r="X10" s="41">
        <v>12</v>
      </c>
      <c r="Y10" s="44">
        <f t="shared" si="14"/>
        <v>73</v>
      </c>
      <c r="Z10" s="44">
        <f t="shared" si="4"/>
        <v>0</v>
      </c>
      <c r="AA10" s="44">
        <f t="shared" si="5"/>
        <v>2880</v>
      </c>
      <c r="AB10" s="44">
        <f t="shared" si="6"/>
        <v>4500</v>
      </c>
      <c r="AC10" s="44">
        <f t="shared" si="7"/>
        <v>0</v>
      </c>
      <c r="AD10" s="44">
        <f t="shared" si="8"/>
        <v>3600</v>
      </c>
      <c r="AE10" s="44">
        <f t="shared" si="9"/>
        <v>0</v>
      </c>
      <c r="AF10" s="49">
        <f t="shared" si="10"/>
        <v>0</v>
      </c>
      <c r="AG10" s="44">
        <f t="shared" si="11"/>
        <v>0</v>
      </c>
      <c r="AH10" s="44">
        <f t="shared" si="12"/>
        <v>0</v>
      </c>
      <c r="AI10" s="44">
        <f t="shared" si="13"/>
        <v>2160</v>
      </c>
      <c r="AJ10" s="33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78"/>
      <c r="AX10" s="87"/>
      <c r="AY10" s="87"/>
      <c r="AZ10" s="87"/>
      <c r="BA10" s="87"/>
      <c r="BB10" s="87"/>
      <c r="DC10" s="83"/>
      <c r="DD10" s="28"/>
    </row>
    <row r="11" spans="2:108" s="13" customFormat="1" ht="66" customHeight="1">
      <c r="B11" s="64">
        <v>7</v>
      </c>
      <c r="C11" s="65" t="s">
        <v>16</v>
      </c>
      <c r="D11" s="66" t="s">
        <v>11</v>
      </c>
      <c r="E11" s="67">
        <v>59</v>
      </c>
      <c r="F11" s="99">
        <v>110</v>
      </c>
      <c r="G11" s="69">
        <f t="shared" si="0"/>
        <v>6490</v>
      </c>
      <c r="H11" s="100">
        <v>110</v>
      </c>
      <c r="I11" s="69">
        <f t="shared" si="1"/>
        <v>6490</v>
      </c>
      <c r="J11" s="69">
        <f t="shared" si="2"/>
        <v>110</v>
      </c>
      <c r="K11" s="69">
        <f t="shared" si="3"/>
        <v>6490</v>
      </c>
      <c r="L11" s="71" t="s">
        <v>21</v>
      </c>
      <c r="M11" s="65" t="s">
        <v>28</v>
      </c>
      <c r="N11" s="72" t="s">
        <v>22</v>
      </c>
      <c r="O11" s="41"/>
      <c r="P11" s="41">
        <v>12</v>
      </c>
      <c r="Q11" s="57"/>
      <c r="R11" s="57"/>
      <c r="S11" s="57"/>
      <c r="T11" s="57"/>
      <c r="U11" s="57">
        <v>10</v>
      </c>
      <c r="V11" s="57"/>
      <c r="W11" s="41"/>
      <c r="X11" s="41">
        <v>2</v>
      </c>
      <c r="Y11" s="44">
        <f t="shared" si="14"/>
        <v>24</v>
      </c>
      <c r="Z11" s="44">
        <f t="shared" si="4"/>
        <v>0</v>
      </c>
      <c r="AA11" s="44">
        <f t="shared" si="5"/>
        <v>1320</v>
      </c>
      <c r="AB11" s="44">
        <f t="shared" si="6"/>
        <v>0</v>
      </c>
      <c r="AC11" s="44">
        <f t="shared" si="7"/>
        <v>0</v>
      </c>
      <c r="AD11" s="44">
        <f t="shared" si="8"/>
        <v>0</v>
      </c>
      <c r="AE11" s="44">
        <f t="shared" si="9"/>
        <v>0</v>
      </c>
      <c r="AF11" s="49">
        <f t="shared" si="10"/>
        <v>1100</v>
      </c>
      <c r="AG11" s="44">
        <f t="shared" si="11"/>
        <v>0</v>
      </c>
      <c r="AH11" s="44">
        <f t="shared" si="12"/>
        <v>0</v>
      </c>
      <c r="AI11" s="44">
        <f t="shared" si="13"/>
        <v>220</v>
      </c>
      <c r="AJ11" s="33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78"/>
      <c r="AX11" s="87"/>
      <c r="AY11" s="87"/>
      <c r="AZ11" s="87"/>
      <c r="BA11" s="87"/>
      <c r="BB11" s="87"/>
      <c r="DC11" s="83"/>
      <c r="DD11" s="28"/>
    </row>
    <row r="12" spans="2:108" s="13" customFormat="1" ht="51" customHeight="1">
      <c r="B12" s="64">
        <v>8</v>
      </c>
      <c r="C12" s="65" t="s">
        <v>42</v>
      </c>
      <c r="D12" s="66" t="s">
        <v>11</v>
      </c>
      <c r="E12" s="67">
        <v>15</v>
      </c>
      <c r="F12" s="99">
        <v>180</v>
      </c>
      <c r="G12" s="69">
        <f t="shared" si="0"/>
        <v>2700</v>
      </c>
      <c r="H12" s="100">
        <v>160</v>
      </c>
      <c r="I12" s="69">
        <f t="shared" si="1"/>
        <v>2400</v>
      </c>
      <c r="J12" s="69">
        <f t="shared" si="2"/>
        <v>170</v>
      </c>
      <c r="K12" s="69">
        <f t="shared" si="3"/>
        <v>2550</v>
      </c>
      <c r="L12" s="71" t="s">
        <v>21</v>
      </c>
      <c r="M12" s="65" t="s">
        <v>28</v>
      </c>
      <c r="N12" s="72" t="s">
        <v>22</v>
      </c>
      <c r="O12" s="41"/>
      <c r="P12" s="41"/>
      <c r="Q12" s="57"/>
      <c r="R12" s="57"/>
      <c r="S12" s="57"/>
      <c r="T12" s="57"/>
      <c r="U12" s="57">
        <v>15</v>
      </c>
      <c r="V12" s="57"/>
      <c r="W12" s="41"/>
      <c r="X12" s="41"/>
      <c r="Y12" s="44"/>
      <c r="Z12" s="44"/>
      <c r="AA12" s="44"/>
      <c r="AB12" s="44"/>
      <c r="AC12" s="44"/>
      <c r="AD12" s="44"/>
      <c r="AE12" s="44"/>
      <c r="AF12" s="49"/>
      <c r="AG12" s="44"/>
      <c r="AH12" s="44"/>
      <c r="AI12" s="44"/>
      <c r="AJ12" s="33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78"/>
      <c r="AX12" s="87"/>
      <c r="AY12" s="87"/>
      <c r="AZ12" s="87"/>
      <c r="BA12" s="87"/>
      <c r="BB12" s="87"/>
      <c r="DC12" s="83"/>
      <c r="DD12" s="28"/>
    </row>
    <row r="13" spans="2:108" s="13" customFormat="1" ht="51" customHeight="1">
      <c r="B13" s="64">
        <v>9</v>
      </c>
      <c r="C13" s="65" t="s">
        <v>17</v>
      </c>
      <c r="D13" s="66" t="s">
        <v>11</v>
      </c>
      <c r="E13" s="67">
        <v>21</v>
      </c>
      <c r="F13" s="99">
        <v>275</v>
      </c>
      <c r="G13" s="69">
        <f t="shared" si="0"/>
        <v>5775</v>
      </c>
      <c r="H13" s="100">
        <v>255</v>
      </c>
      <c r="I13" s="69">
        <f t="shared" si="1"/>
        <v>5355</v>
      </c>
      <c r="J13" s="69">
        <f t="shared" si="2"/>
        <v>265</v>
      </c>
      <c r="K13" s="69">
        <f t="shared" si="3"/>
        <v>5565</v>
      </c>
      <c r="L13" s="71" t="s">
        <v>21</v>
      </c>
      <c r="M13" s="65" t="s">
        <v>27</v>
      </c>
      <c r="N13" s="72" t="s">
        <v>23</v>
      </c>
      <c r="O13" s="41"/>
      <c r="P13" s="42">
        <v>4</v>
      </c>
      <c r="Q13" s="58"/>
      <c r="R13" s="58">
        <v>5</v>
      </c>
      <c r="S13" s="58"/>
      <c r="T13" s="58">
        <v>3</v>
      </c>
      <c r="U13" s="58"/>
      <c r="V13" s="58">
        <v>1</v>
      </c>
      <c r="W13" s="42">
        <v>2</v>
      </c>
      <c r="X13" s="42">
        <v>2</v>
      </c>
      <c r="Y13" s="44">
        <f t="shared" si="14"/>
        <v>17</v>
      </c>
      <c r="Z13" s="44">
        <f aca="true" t="shared" si="15" ref="Z13:Z21">O13*F13</f>
        <v>0</v>
      </c>
      <c r="AA13" s="44">
        <f aca="true" t="shared" si="16" ref="AA13:AA21">P13*F13</f>
        <v>1100</v>
      </c>
      <c r="AB13" s="44">
        <f aca="true" t="shared" si="17" ref="AB13:AB21">Q13*F13</f>
        <v>0</v>
      </c>
      <c r="AC13" s="44">
        <f aca="true" t="shared" si="18" ref="AC13:AC21">R13*F13</f>
        <v>1375</v>
      </c>
      <c r="AD13" s="44">
        <f aca="true" t="shared" si="19" ref="AD13:AD21">S13*F13</f>
        <v>0</v>
      </c>
      <c r="AE13" s="44">
        <f aca="true" t="shared" si="20" ref="AE13:AE21">T13*F13</f>
        <v>825</v>
      </c>
      <c r="AF13" s="49">
        <f>U13*F13</f>
        <v>0</v>
      </c>
      <c r="AG13" s="44">
        <f aca="true" t="shared" si="21" ref="AG13:AG21">V13*F13</f>
        <v>275</v>
      </c>
      <c r="AH13" s="44">
        <f aca="true" t="shared" si="22" ref="AH13:AH21">W13*F13</f>
        <v>550</v>
      </c>
      <c r="AI13" s="44">
        <f aca="true" t="shared" si="23" ref="AI13:AI21">X13*F13</f>
        <v>550</v>
      </c>
      <c r="AJ13" s="33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78"/>
      <c r="AX13" s="87"/>
      <c r="AY13" s="87"/>
      <c r="AZ13" s="87"/>
      <c r="BA13" s="87"/>
      <c r="BB13" s="87"/>
      <c r="DC13" s="83"/>
      <c r="DD13" s="28"/>
    </row>
    <row r="14" spans="2:108" s="13" customFormat="1" ht="57.75" customHeight="1">
      <c r="B14" s="64">
        <v>10</v>
      </c>
      <c r="C14" s="65" t="s">
        <v>18</v>
      </c>
      <c r="D14" s="66" t="s">
        <v>11</v>
      </c>
      <c r="E14" s="67">
        <v>4</v>
      </c>
      <c r="F14" s="99">
        <v>600</v>
      </c>
      <c r="G14" s="69">
        <f t="shared" si="0"/>
        <v>2400</v>
      </c>
      <c r="H14" s="100">
        <v>625</v>
      </c>
      <c r="I14" s="69">
        <f t="shared" si="1"/>
        <v>2500</v>
      </c>
      <c r="J14" s="69">
        <f t="shared" si="2"/>
        <v>612.5</v>
      </c>
      <c r="K14" s="69">
        <f t="shared" si="3"/>
        <v>2450</v>
      </c>
      <c r="L14" s="71" t="s">
        <v>21</v>
      </c>
      <c r="M14" s="65" t="s">
        <v>28</v>
      </c>
      <c r="N14" s="72" t="s">
        <v>22</v>
      </c>
      <c r="O14" s="41"/>
      <c r="P14" s="42"/>
      <c r="Q14" s="58"/>
      <c r="R14" s="58"/>
      <c r="S14" s="58"/>
      <c r="T14" s="58"/>
      <c r="U14" s="58"/>
      <c r="V14" s="58"/>
      <c r="W14" s="42"/>
      <c r="X14" s="42">
        <v>2</v>
      </c>
      <c r="Y14" s="44">
        <f t="shared" si="14"/>
        <v>2</v>
      </c>
      <c r="Z14" s="44">
        <f t="shared" si="15"/>
        <v>0</v>
      </c>
      <c r="AA14" s="44">
        <f t="shared" si="16"/>
        <v>0</v>
      </c>
      <c r="AB14" s="44">
        <f t="shared" si="17"/>
        <v>0</v>
      </c>
      <c r="AC14" s="44">
        <f t="shared" si="18"/>
        <v>0</v>
      </c>
      <c r="AD14" s="44">
        <f t="shared" si="19"/>
        <v>0</v>
      </c>
      <c r="AE14" s="44">
        <f t="shared" si="20"/>
        <v>0</v>
      </c>
      <c r="AF14" s="49">
        <f>U14*F14</f>
        <v>0</v>
      </c>
      <c r="AG14" s="44">
        <f t="shared" si="21"/>
        <v>0</v>
      </c>
      <c r="AH14" s="44">
        <f t="shared" si="22"/>
        <v>0</v>
      </c>
      <c r="AI14" s="44">
        <f t="shared" si="23"/>
        <v>1200</v>
      </c>
      <c r="AJ14" s="33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78"/>
      <c r="AX14" s="87"/>
      <c r="AY14" s="87"/>
      <c r="AZ14" s="87"/>
      <c r="BA14" s="87"/>
      <c r="BB14" s="87"/>
      <c r="DC14" s="83"/>
      <c r="DD14" s="28"/>
    </row>
    <row r="15" spans="2:108" s="14" customFormat="1" ht="58.5" customHeight="1">
      <c r="B15" s="64">
        <v>11</v>
      </c>
      <c r="C15" s="65" t="s">
        <v>19</v>
      </c>
      <c r="D15" s="66" t="s">
        <v>11</v>
      </c>
      <c r="E15" s="67">
        <v>86</v>
      </c>
      <c r="F15" s="68">
        <v>500</v>
      </c>
      <c r="G15" s="69">
        <f t="shared" si="0"/>
        <v>43000</v>
      </c>
      <c r="H15" s="70">
        <v>480</v>
      </c>
      <c r="I15" s="69">
        <f t="shared" si="1"/>
        <v>41280</v>
      </c>
      <c r="J15" s="69">
        <f t="shared" si="2"/>
        <v>490</v>
      </c>
      <c r="K15" s="69">
        <f t="shared" si="3"/>
        <v>42140</v>
      </c>
      <c r="L15" s="71" t="s">
        <v>21</v>
      </c>
      <c r="M15" s="65" t="s">
        <v>28</v>
      </c>
      <c r="N15" s="72" t="s">
        <v>22</v>
      </c>
      <c r="O15" s="43"/>
      <c r="P15" s="43"/>
      <c r="Q15" s="59"/>
      <c r="R15" s="59">
        <v>24</v>
      </c>
      <c r="S15" s="59"/>
      <c r="T15" s="59">
        <v>20</v>
      </c>
      <c r="U15" s="59"/>
      <c r="V15" s="59">
        <v>6</v>
      </c>
      <c r="W15" s="43">
        <v>96</v>
      </c>
      <c r="X15" s="43"/>
      <c r="Y15" s="44">
        <f t="shared" si="14"/>
        <v>146</v>
      </c>
      <c r="Z15" s="44">
        <f t="shared" si="15"/>
        <v>0</v>
      </c>
      <c r="AA15" s="44">
        <f t="shared" si="16"/>
        <v>0</v>
      </c>
      <c r="AB15" s="44">
        <f t="shared" si="17"/>
        <v>0</v>
      </c>
      <c r="AC15" s="44">
        <f t="shared" si="18"/>
        <v>12000</v>
      </c>
      <c r="AD15" s="44">
        <f t="shared" si="19"/>
        <v>0</v>
      </c>
      <c r="AE15" s="44">
        <f t="shared" si="20"/>
        <v>10000</v>
      </c>
      <c r="AF15" s="49">
        <f>U15*F15</f>
        <v>0</v>
      </c>
      <c r="AG15" s="44">
        <f t="shared" si="21"/>
        <v>3000</v>
      </c>
      <c r="AH15" s="44">
        <f t="shared" si="22"/>
        <v>48000</v>
      </c>
      <c r="AI15" s="44">
        <f t="shared" si="23"/>
        <v>0</v>
      </c>
      <c r="AJ15" s="32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79"/>
      <c r="AX15" s="88"/>
      <c r="AY15" s="88"/>
      <c r="AZ15" s="88"/>
      <c r="BA15" s="88"/>
      <c r="BB15" s="88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84"/>
      <c r="DD15" s="29"/>
    </row>
    <row r="16" spans="2:108" s="14" customFormat="1" ht="59.25" customHeight="1">
      <c r="B16" s="64">
        <v>12</v>
      </c>
      <c r="C16" s="65" t="s">
        <v>20</v>
      </c>
      <c r="D16" s="66" t="s">
        <v>11</v>
      </c>
      <c r="E16" s="67">
        <v>110</v>
      </c>
      <c r="F16" s="68">
        <v>110</v>
      </c>
      <c r="G16" s="69">
        <f t="shared" si="0"/>
        <v>12100</v>
      </c>
      <c r="H16" s="70">
        <v>96</v>
      </c>
      <c r="I16" s="69">
        <f t="shared" si="1"/>
        <v>10560</v>
      </c>
      <c r="J16" s="69">
        <f t="shared" si="2"/>
        <v>103</v>
      </c>
      <c r="K16" s="69">
        <f t="shared" si="3"/>
        <v>11330</v>
      </c>
      <c r="L16" s="71" t="s">
        <v>21</v>
      </c>
      <c r="M16" s="65" t="s">
        <v>28</v>
      </c>
      <c r="N16" s="72" t="s">
        <v>22</v>
      </c>
      <c r="O16" s="43"/>
      <c r="P16" s="43"/>
      <c r="Q16" s="59">
        <v>20</v>
      </c>
      <c r="R16" s="59">
        <v>1</v>
      </c>
      <c r="S16" s="59">
        <v>20</v>
      </c>
      <c r="T16" s="59">
        <v>5</v>
      </c>
      <c r="U16" s="59"/>
      <c r="V16" s="59">
        <v>7</v>
      </c>
      <c r="W16" s="43">
        <v>16</v>
      </c>
      <c r="X16" s="43"/>
      <c r="Y16" s="44">
        <f t="shared" si="14"/>
        <v>69</v>
      </c>
      <c r="Z16" s="44">
        <f t="shared" si="15"/>
        <v>0</v>
      </c>
      <c r="AA16" s="44">
        <f t="shared" si="16"/>
        <v>0</v>
      </c>
      <c r="AB16" s="44">
        <f t="shared" si="17"/>
        <v>2200</v>
      </c>
      <c r="AC16" s="44">
        <f t="shared" si="18"/>
        <v>110</v>
      </c>
      <c r="AD16" s="44">
        <f t="shared" si="19"/>
        <v>2200</v>
      </c>
      <c r="AE16" s="44">
        <f t="shared" si="20"/>
        <v>550</v>
      </c>
      <c r="AF16" s="49">
        <f>U16*F16</f>
        <v>0</v>
      </c>
      <c r="AG16" s="44">
        <f t="shared" si="21"/>
        <v>770</v>
      </c>
      <c r="AH16" s="44">
        <f t="shared" si="22"/>
        <v>1760</v>
      </c>
      <c r="AI16" s="44">
        <f t="shared" si="23"/>
        <v>0</v>
      </c>
      <c r="AJ16" s="32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79"/>
      <c r="AX16" s="88"/>
      <c r="AY16" s="88"/>
      <c r="AZ16" s="88"/>
      <c r="BA16" s="88"/>
      <c r="BB16" s="88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84"/>
      <c r="DD16" s="29"/>
    </row>
    <row r="17" spans="2:108" s="14" customFormat="1" ht="64.5" customHeight="1">
      <c r="B17" s="64">
        <v>13</v>
      </c>
      <c r="C17" s="65" t="s">
        <v>25</v>
      </c>
      <c r="D17" s="66" t="s">
        <v>12</v>
      </c>
      <c r="E17" s="67">
        <v>50</v>
      </c>
      <c r="F17" s="68">
        <v>10.5</v>
      </c>
      <c r="G17" s="69">
        <f t="shared" si="0"/>
        <v>525</v>
      </c>
      <c r="H17" s="70">
        <v>7.05</v>
      </c>
      <c r="I17" s="69">
        <f t="shared" si="1"/>
        <v>352.5</v>
      </c>
      <c r="J17" s="69">
        <f t="shared" si="2"/>
        <v>8.775</v>
      </c>
      <c r="K17" s="69">
        <f t="shared" si="3"/>
        <v>438.75</v>
      </c>
      <c r="L17" s="71" t="s">
        <v>21</v>
      </c>
      <c r="M17" s="65" t="s">
        <v>27</v>
      </c>
      <c r="N17" s="72" t="s">
        <v>23</v>
      </c>
      <c r="O17" s="43"/>
      <c r="P17" s="43"/>
      <c r="Q17" s="59"/>
      <c r="R17" s="59"/>
      <c r="S17" s="59"/>
      <c r="T17" s="59"/>
      <c r="U17" s="59">
        <v>100</v>
      </c>
      <c r="V17" s="59"/>
      <c r="W17" s="43"/>
      <c r="X17" s="43"/>
      <c r="Y17" s="44">
        <f t="shared" si="14"/>
        <v>100</v>
      </c>
      <c r="Z17" s="44">
        <f t="shared" si="15"/>
        <v>0</v>
      </c>
      <c r="AA17" s="44">
        <f t="shared" si="16"/>
        <v>0</v>
      </c>
      <c r="AB17" s="44">
        <f t="shared" si="17"/>
        <v>0</v>
      </c>
      <c r="AC17" s="44">
        <f t="shared" si="18"/>
        <v>0</v>
      </c>
      <c r="AD17" s="44">
        <f t="shared" si="19"/>
        <v>0</v>
      </c>
      <c r="AE17" s="44">
        <f t="shared" si="20"/>
        <v>0</v>
      </c>
      <c r="AF17" s="49">
        <f>U17*F17</f>
        <v>1050</v>
      </c>
      <c r="AG17" s="44">
        <f t="shared" si="21"/>
        <v>0</v>
      </c>
      <c r="AH17" s="44">
        <f t="shared" si="22"/>
        <v>0</v>
      </c>
      <c r="AI17" s="44">
        <f t="shared" si="23"/>
        <v>0</v>
      </c>
      <c r="AJ17" s="3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79"/>
      <c r="AX17" s="88"/>
      <c r="AY17" s="88"/>
      <c r="AZ17" s="88"/>
      <c r="BA17" s="88"/>
      <c r="BB17" s="88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84"/>
      <c r="DD17" s="29"/>
    </row>
    <row r="18" spans="2:108" s="14" customFormat="1" ht="59.25" customHeight="1">
      <c r="B18" s="64">
        <v>14</v>
      </c>
      <c r="C18" s="65" t="s">
        <v>44</v>
      </c>
      <c r="D18" s="66" t="s">
        <v>12</v>
      </c>
      <c r="E18" s="67">
        <v>1000</v>
      </c>
      <c r="F18" s="68">
        <v>2.25</v>
      </c>
      <c r="G18" s="69">
        <f t="shared" si="0"/>
        <v>2250</v>
      </c>
      <c r="H18" s="70">
        <v>2.33</v>
      </c>
      <c r="I18" s="69">
        <f t="shared" si="1"/>
        <v>2330</v>
      </c>
      <c r="J18" s="69">
        <f t="shared" si="2"/>
        <v>2.29</v>
      </c>
      <c r="K18" s="69">
        <f t="shared" si="3"/>
        <v>2290</v>
      </c>
      <c r="L18" s="71" t="s">
        <v>21</v>
      </c>
      <c r="M18" s="65" t="s">
        <v>28</v>
      </c>
      <c r="N18" s="72" t="s">
        <v>22</v>
      </c>
      <c r="O18" s="43"/>
      <c r="P18" s="43"/>
      <c r="Q18" s="59"/>
      <c r="R18" s="59"/>
      <c r="S18" s="59"/>
      <c r="T18" s="59"/>
      <c r="U18" s="59"/>
      <c r="V18" s="59"/>
      <c r="W18" s="43"/>
      <c r="X18" s="43"/>
      <c r="Y18" s="44"/>
      <c r="Z18" s="44">
        <f t="shared" si="15"/>
        <v>0</v>
      </c>
      <c r="AA18" s="44">
        <f t="shared" si="16"/>
        <v>0</v>
      </c>
      <c r="AB18" s="44">
        <f t="shared" si="17"/>
        <v>0</v>
      </c>
      <c r="AC18" s="44">
        <f t="shared" si="18"/>
        <v>0</v>
      </c>
      <c r="AD18" s="44">
        <f t="shared" si="19"/>
        <v>0</v>
      </c>
      <c r="AE18" s="44">
        <f t="shared" si="20"/>
        <v>0</v>
      </c>
      <c r="AF18" s="49"/>
      <c r="AG18" s="44">
        <f t="shared" si="21"/>
        <v>0</v>
      </c>
      <c r="AH18" s="44">
        <f t="shared" si="22"/>
        <v>0</v>
      </c>
      <c r="AI18" s="44">
        <f t="shared" si="23"/>
        <v>0</v>
      </c>
      <c r="AJ18" s="3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79"/>
      <c r="AX18" s="88"/>
      <c r="AY18" s="88"/>
      <c r="AZ18" s="88"/>
      <c r="BA18" s="88"/>
      <c r="BB18" s="88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84"/>
      <c r="DD18" s="29"/>
    </row>
    <row r="19" spans="2:108" s="14" customFormat="1" ht="59.25" customHeight="1">
      <c r="B19" s="64">
        <v>15</v>
      </c>
      <c r="C19" s="65" t="s">
        <v>45</v>
      </c>
      <c r="D19" s="66" t="s">
        <v>12</v>
      </c>
      <c r="E19" s="67">
        <v>2</v>
      </c>
      <c r="F19" s="68">
        <v>3300</v>
      </c>
      <c r="G19" s="69">
        <f t="shared" si="0"/>
        <v>6600</v>
      </c>
      <c r="H19" s="70">
        <v>2850</v>
      </c>
      <c r="I19" s="69">
        <f t="shared" si="1"/>
        <v>5700</v>
      </c>
      <c r="J19" s="69">
        <f t="shared" si="2"/>
        <v>3075</v>
      </c>
      <c r="K19" s="69">
        <f t="shared" si="3"/>
        <v>6150</v>
      </c>
      <c r="L19" s="71" t="s">
        <v>21</v>
      </c>
      <c r="M19" s="65" t="s">
        <v>28</v>
      </c>
      <c r="N19" s="72" t="s">
        <v>22</v>
      </c>
      <c r="O19" s="43"/>
      <c r="P19" s="43"/>
      <c r="Q19" s="59"/>
      <c r="R19" s="59"/>
      <c r="S19" s="59"/>
      <c r="T19" s="59"/>
      <c r="U19" s="59"/>
      <c r="V19" s="59"/>
      <c r="W19" s="43"/>
      <c r="X19" s="43"/>
      <c r="Y19" s="44"/>
      <c r="Z19" s="44">
        <f t="shared" si="15"/>
        <v>0</v>
      </c>
      <c r="AA19" s="44">
        <f t="shared" si="16"/>
        <v>0</v>
      </c>
      <c r="AB19" s="44">
        <f t="shared" si="17"/>
        <v>0</v>
      </c>
      <c r="AC19" s="44">
        <f t="shared" si="18"/>
        <v>0</v>
      </c>
      <c r="AD19" s="44">
        <f t="shared" si="19"/>
        <v>0</v>
      </c>
      <c r="AE19" s="44">
        <f t="shared" si="20"/>
        <v>0</v>
      </c>
      <c r="AF19" s="49"/>
      <c r="AG19" s="44">
        <f t="shared" si="21"/>
        <v>0</v>
      </c>
      <c r="AH19" s="44">
        <f t="shared" si="22"/>
        <v>0</v>
      </c>
      <c r="AI19" s="44">
        <f t="shared" si="23"/>
        <v>0</v>
      </c>
      <c r="AJ19" s="3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79"/>
      <c r="AX19" s="88"/>
      <c r="AY19" s="88"/>
      <c r="AZ19" s="88"/>
      <c r="BA19" s="88"/>
      <c r="BB19" s="88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84"/>
      <c r="DD19" s="29"/>
    </row>
    <row r="20" spans="2:108" s="14" customFormat="1" ht="54" customHeight="1">
      <c r="B20" s="64">
        <v>16</v>
      </c>
      <c r="C20" s="65" t="s">
        <v>46</v>
      </c>
      <c r="D20" s="66" t="s">
        <v>12</v>
      </c>
      <c r="E20" s="67">
        <v>2</v>
      </c>
      <c r="F20" s="68">
        <v>3300</v>
      </c>
      <c r="G20" s="69">
        <f t="shared" si="0"/>
        <v>6600</v>
      </c>
      <c r="H20" s="70">
        <v>2850</v>
      </c>
      <c r="I20" s="69">
        <f t="shared" si="1"/>
        <v>5700</v>
      </c>
      <c r="J20" s="69">
        <f t="shared" si="2"/>
        <v>3075</v>
      </c>
      <c r="K20" s="69">
        <f t="shared" si="3"/>
        <v>6150</v>
      </c>
      <c r="L20" s="71" t="s">
        <v>21</v>
      </c>
      <c r="M20" s="65" t="s">
        <v>28</v>
      </c>
      <c r="N20" s="72" t="s">
        <v>22</v>
      </c>
      <c r="O20" s="43"/>
      <c r="P20" s="43"/>
      <c r="Q20" s="59"/>
      <c r="R20" s="59"/>
      <c r="S20" s="59"/>
      <c r="T20" s="59"/>
      <c r="U20" s="59"/>
      <c r="V20" s="59"/>
      <c r="W20" s="43"/>
      <c r="X20" s="43"/>
      <c r="Y20" s="44"/>
      <c r="Z20" s="44">
        <f t="shared" si="15"/>
        <v>0</v>
      </c>
      <c r="AA20" s="44">
        <f t="shared" si="16"/>
        <v>0</v>
      </c>
      <c r="AB20" s="44">
        <f t="shared" si="17"/>
        <v>0</v>
      </c>
      <c r="AC20" s="44">
        <f t="shared" si="18"/>
        <v>0</v>
      </c>
      <c r="AD20" s="44">
        <f t="shared" si="19"/>
        <v>0</v>
      </c>
      <c r="AE20" s="44">
        <f t="shared" si="20"/>
        <v>0</v>
      </c>
      <c r="AF20" s="49"/>
      <c r="AG20" s="44">
        <f t="shared" si="21"/>
        <v>0</v>
      </c>
      <c r="AH20" s="44">
        <f t="shared" si="22"/>
        <v>0</v>
      </c>
      <c r="AI20" s="44">
        <f t="shared" si="23"/>
        <v>0</v>
      </c>
      <c r="AJ20" s="3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79"/>
      <c r="AX20" s="88"/>
      <c r="AY20" s="88"/>
      <c r="AZ20" s="88"/>
      <c r="BA20" s="88"/>
      <c r="BB20" s="88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84"/>
      <c r="DD20" s="29"/>
    </row>
    <row r="21" spans="2:108" s="14" customFormat="1" ht="52.5" customHeight="1">
      <c r="B21" s="64">
        <v>17</v>
      </c>
      <c r="C21" s="65" t="s">
        <v>47</v>
      </c>
      <c r="D21" s="66" t="s">
        <v>12</v>
      </c>
      <c r="E21" s="67">
        <v>2</v>
      </c>
      <c r="F21" s="68">
        <v>800</v>
      </c>
      <c r="G21" s="69">
        <f t="shared" si="0"/>
        <v>1600</v>
      </c>
      <c r="H21" s="70">
        <v>850</v>
      </c>
      <c r="I21" s="69">
        <f t="shared" si="1"/>
        <v>1700</v>
      </c>
      <c r="J21" s="69">
        <f t="shared" si="2"/>
        <v>825</v>
      </c>
      <c r="K21" s="69">
        <f t="shared" si="3"/>
        <v>1650</v>
      </c>
      <c r="L21" s="71" t="s">
        <v>21</v>
      </c>
      <c r="M21" s="65" t="s">
        <v>28</v>
      </c>
      <c r="N21" s="72" t="s">
        <v>22</v>
      </c>
      <c r="O21" s="43"/>
      <c r="P21" s="43"/>
      <c r="Q21" s="59"/>
      <c r="R21" s="59"/>
      <c r="S21" s="59"/>
      <c r="T21" s="59"/>
      <c r="U21" s="59"/>
      <c r="V21" s="59"/>
      <c r="W21" s="43"/>
      <c r="X21" s="43"/>
      <c r="Y21" s="44"/>
      <c r="Z21" s="44">
        <f t="shared" si="15"/>
        <v>0</v>
      </c>
      <c r="AA21" s="44">
        <f t="shared" si="16"/>
        <v>0</v>
      </c>
      <c r="AB21" s="44">
        <f t="shared" si="17"/>
        <v>0</v>
      </c>
      <c r="AC21" s="44">
        <f t="shared" si="18"/>
        <v>0</v>
      </c>
      <c r="AD21" s="44">
        <f t="shared" si="19"/>
        <v>0</v>
      </c>
      <c r="AE21" s="44">
        <f t="shared" si="20"/>
        <v>0</v>
      </c>
      <c r="AF21" s="49"/>
      <c r="AG21" s="44">
        <f t="shared" si="21"/>
        <v>0</v>
      </c>
      <c r="AH21" s="44">
        <f t="shared" si="22"/>
        <v>0</v>
      </c>
      <c r="AI21" s="44">
        <f t="shared" si="23"/>
        <v>0</v>
      </c>
      <c r="AJ21" s="3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79"/>
      <c r="AX21" s="88"/>
      <c r="AY21" s="88"/>
      <c r="AZ21" s="88"/>
      <c r="BA21" s="88"/>
      <c r="BB21" s="88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84"/>
      <c r="DD21" s="29"/>
    </row>
    <row r="22" spans="2:108" s="14" customFormat="1" ht="64.5" customHeight="1">
      <c r="B22" s="64">
        <v>18</v>
      </c>
      <c r="C22" s="65" t="s">
        <v>48</v>
      </c>
      <c r="D22" s="66" t="s">
        <v>11</v>
      </c>
      <c r="E22" s="67">
        <v>150</v>
      </c>
      <c r="F22" s="68">
        <v>21</v>
      </c>
      <c r="G22" s="69">
        <f t="shared" si="0"/>
        <v>3150</v>
      </c>
      <c r="H22" s="70">
        <v>18</v>
      </c>
      <c r="I22" s="69">
        <f t="shared" si="1"/>
        <v>2700</v>
      </c>
      <c r="J22" s="69">
        <f t="shared" si="2"/>
        <v>19.5</v>
      </c>
      <c r="K22" s="69">
        <f t="shared" si="3"/>
        <v>2925</v>
      </c>
      <c r="L22" s="71" t="s">
        <v>21</v>
      </c>
      <c r="M22" s="65" t="s">
        <v>28</v>
      </c>
      <c r="N22" s="72" t="s">
        <v>22</v>
      </c>
      <c r="O22" s="43"/>
      <c r="P22" s="43"/>
      <c r="Q22" s="59"/>
      <c r="R22" s="59"/>
      <c r="S22" s="59"/>
      <c r="T22" s="59"/>
      <c r="U22" s="59"/>
      <c r="V22" s="59"/>
      <c r="W22" s="43"/>
      <c r="X22" s="43"/>
      <c r="Y22" s="44"/>
      <c r="Z22" s="44"/>
      <c r="AA22" s="44"/>
      <c r="AB22" s="44"/>
      <c r="AC22" s="44"/>
      <c r="AD22" s="44"/>
      <c r="AE22" s="44"/>
      <c r="AF22" s="49"/>
      <c r="AG22" s="44"/>
      <c r="AH22" s="44"/>
      <c r="AI22" s="44"/>
      <c r="AJ22" s="3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79"/>
      <c r="AX22" s="88"/>
      <c r="AY22" s="88"/>
      <c r="AZ22" s="88"/>
      <c r="BA22" s="88"/>
      <c r="BB22" s="88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84"/>
      <c r="DD22" s="29"/>
    </row>
    <row r="23" spans="2:108" ht="48" customHeight="1">
      <c r="B23" s="26"/>
      <c r="C23" s="26"/>
      <c r="D23" s="26"/>
      <c r="E23" s="26"/>
      <c r="F23" s="15" t="s">
        <v>13</v>
      </c>
      <c r="G23" s="16">
        <f>SUM(G5:G22)</f>
        <v>334610</v>
      </c>
      <c r="H23" s="9"/>
      <c r="I23" s="16">
        <f>SUM(I5:I22)</f>
        <v>332447.5</v>
      </c>
      <c r="J23" s="17"/>
      <c r="K23" s="16">
        <f>SUM(K5:K21)</f>
        <v>330603.75</v>
      </c>
      <c r="L23" s="73"/>
      <c r="M23" s="26"/>
      <c r="N23" s="15"/>
      <c r="O23" s="39"/>
      <c r="P23" s="39"/>
      <c r="Q23" s="60"/>
      <c r="R23" s="60"/>
      <c r="S23" s="60"/>
      <c r="T23" s="60"/>
      <c r="U23" s="60"/>
      <c r="V23" s="60"/>
      <c r="W23" s="39"/>
      <c r="X23" s="45" t="s">
        <v>13</v>
      </c>
      <c r="Y23" s="46"/>
      <c r="Z23" s="46">
        <f aca="true" t="shared" si="24" ref="Z23:AE23">SUM(Z5:Z21)</f>
        <v>138900</v>
      </c>
      <c r="AA23" s="46">
        <f t="shared" si="24"/>
        <v>28300</v>
      </c>
      <c r="AB23" s="46">
        <f t="shared" si="24"/>
        <v>6700</v>
      </c>
      <c r="AC23" s="46">
        <f t="shared" si="24"/>
        <v>13485</v>
      </c>
      <c r="AD23" s="46">
        <f t="shared" si="24"/>
        <v>19600</v>
      </c>
      <c r="AE23" s="46">
        <f t="shared" si="24"/>
        <v>11375</v>
      </c>
      <c r="AF23" s="50">
        <f>SUM(AF5:AF17)</f>
        <v>2150</v>
      </c>
      <c r="AG23" s="46">
        <f>SUM(AG5:AG21)</f>
        <v>4045</v>
      </c>
      <c r="AH23" s="46">
        <f>SUM(AH5:AH21)</f>
        <v>50310</v>
      </c>
      <c r="AI23" s="46">
        <f>SUM(AI5:AI21)</f>
        <v>4130</v>
      </c>
      <c r="AJ23" s="39"/>
      <c r="AK23" s="40"/>
      <c r="AL23" s="40"/>
      <c r="AM23" s="40" t="e">
        <f>AF23+#REF!+#REF!</f>
        <v>#REF!</v>
      </c>
      <c r="AN23" s="40"/>
      <c r="AO23" s="40"/>
      <c r="AP23" s="40"/>
      <c r="AQ23" s="40"/>
      <c r="AR23" s="40"/>
      <c r="AS23" s="40"/>
      <c r="AT23" s="40"/>
      <c r="AU23" s="40"/>
      <c r="AV23" s="40"/>
      <c r="AW23" s="80"/>
      <c r="AX23" s="89"/>
      <c r="AY23" s="89"/>
      <c r="AZ23" s="89"/>
      <c r="BA23" s="89"/>
      <c r="BB23" s="8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81"/>
      <c r="DD23" s="26"/>
    </row>
    <row r="24" spans="2:106" s="14" customFormat="1" ht="12.75">
      <c r="B24" s="18"/>
      <c r="C24" s="18"/>
      <c r="D24" s="18"/>
      <c r="E24" s="18"/>
      <c r="F24" s="18"/>
      <c r="G24" s="18"/>
      <c r="H24" s="6"/>
      <c r="I24" s="18"/>
      <c r="J24" s="18"/>
      <c r="K24" s="18"/>
      <c r="L24" s="19"/>
      <c r="M24" s="20"/>
      <c r="N24" s="21"/>
      <c r="Q24" s="61"/>
      <c r="R24" s="61"/>
      <c r="S24" s="61"/>
      <c r="T24" s="61"/>
      <c r="U24" s="61"/>
      <c r="V24" s="61"/>
      <c r="AF24" s="51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2:106" s="14" customFormat="1" ht="81.75" customHeight="1">
      <c r="B25" s="106"/>
      <c r="C25" s="106"/>
      <c r="D25" s="101"/>
      <c r="E25" s="101"/>
      <c r="F25" s="101"/>
      <c r="G25" s="101"/>
      <c r="H25" s="101"/>
      <c r="I25" s="101"/>
      <c r="J25" s="101"/>
      <c r="K25" s="101"/>
      <c r="L25" s="101"/>
      <c r="M25" s="74"/>
      <c r="N25" s="74"/>
      <c r="Q25" s="61"/>
      <c r="R25" s="61"/>
      <c r="S25" s="61"/>
      <c r="T25" s="61"/>
      <c r="U25" s="61"/>
      <c r="V25" s="61"/>
      <c r="AF25" s="51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2:106" s="14" customFormat="1" ht="72" customHeight="1">
      <c r="B26" s="103"/>
      <c r="C26" s="103"/>
      <c r="D26" s="102"/>
      <c r="E26" s="102"/>
      <c r="F26" s="102"/>
      <c r="G26" s="102"/>
      <c r="H26" s="102"/>
      <c r="I26" s="102"/>
      <c r="J26" s="102"/>
      <c r="K26" s="102"/>
      <c r="L26" s="102"/>
      <c r="M26" s="74"/>
      <c r="N26" s="74"/>
      <c r="Q26" s="61"/>
      <c r="R26" s="61"/>
      <c r="S26" s="61"/>
      <c r="T26" s="61"/>
      <c r="U26" s="61"/>
      <c r="V26" s="61"/>
      <c r="AF26" s="51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2:106" s="22" customFormat="1" ht="62.25" customHeight="1">
      <c r="B27" s="103"/>
      <c r="C27" s="103"/>
      <c r="D27" s="102"/>
      <c r="E27" s="102"/>
      <c r="F27" s="102"/>
      <c r="G27" s="102"/>
      <c r="H27" s="102"/>
      <c r="I27" s="102"/>
      <c r="J27" s="102"/>
      <c r="K27" s="102"/>
      <c r="L27" s="102"/>
      <c r="M27" s="74"/>
      <c r="N27" s="74"/>
      <c r="Q27" s="62"/>
      <c r="R27" s="62"/>
      <c r="S27" s="62"/>
      <c r="T27" s="62"/>
      <c r="U27" s="62"/>
      <c r="V27" s="62"/>
      <c r="AF27" s="5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2:106" s="23" customFormat="1" ht="51" customHeight="1">
      <c r="B28" s="103"/>
      <c r="C28" s="103"/>
      <c r="D28" s="102"/>
      <c r="E28" s="102"/>
      <c r="F28" s="102"/>
      <c r="G28" s="102"/>
      <c r="H28" s="102"/>
      <c r="I28" s="102"/>
      <c r="J28" s="102"/>
      <c r="K28" s="102"/>
      <c r="L28" s="102"/>
      <c r="M28" s="74"/>
      <c r="N28" s="74"/>
      <c r="Q28" s="63"/>
      <c r="R28" s="63"/>
      <c r="S28" s="63"/>
      <c r="T28" s="63"/>
      <c r="U28" s="63"/>
      <c r="V28" s="63"/>
      <c r="AF28" s="53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</row>
    <row r="29" spans="2:106" s="22" customFormat="1" ht="58.5" customHeight="1">
      <c r="B29" s="103"/>
      <c r="C29" s="103"/>
      <c r="D29" s="102"/>
      <c r="E29" s="102"/>
      <c r="F29" s="102"/>
      <c r="G29" s="102"/>
      <c r="H29" s="102"/>
      <c r="I29" s="102"/>
      <c r="J29" s="102"/>
      <c r="K29" s="102"/>
      <c r="L29" s="102"/>
      <c r="M29" s="74"/>
      <c r="N29" s="74"/>
      <c r="Q29" s="62"/>
      <c r="R29" s="62"/>
      <c r="S29" s="62"/>
      <c r="T29" s="62"/>
      <c r="U29" s="62"/>
      <c r="V29" s="62"/>
      <c r="AF29" s="5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</row>
    <row r="30" spans="2:106" s="22" customFormat="1" ht="67.5" customHeight="1">
      <c r="B30" s="103"/>
      <c r="C30" s="103"/>
      <c r="D30" s="102"/>
      <c r="E30" s="102"/>
      <c r="F30" s="102"/>
      <c r="G30" s="102"/>
      <c r="H30" s="102"/>
      <c r="I30" s="102"/>
      <c r="J30" s="102"/>
      <c r="K30" s="102"/>
      <c r="L30" s="102"/>
      <c r="M30" s="74"/>
      <c r="N30" s="74"/>
      <c r="Q30" s="62"/>
      <c r="R30" s="62"/>
      <c r="S30" s="62"/>
      <c r="T30" s="62"/>
      <c r="U30" s="62"/>
      <c r="V30" s="62"/>
      <c r="AF30" s="5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</row>
    <row r="31" spans="2:106" s="22" customFormat="1" ht="56.25" customHeight="1">
      <c r="B31" s="103"/>
      <c r="C31" s="103"/>
      <c r="D31" s="102"/>
      <c r="E31" s="102"/>
      <c r="F31" s="102"/>
      <c r="G31" s="102"/>
      <c r="H31" s="102"/>
      <c r="I31" s="102"/>
      <c r="J31" s="102"/>
      <c r="K31" s="102"/>
      <c r="L31" s="102"/>
      <c r="M31" s="74"/>
      <c r="N31" s="74"/>
      <c r="Q31" s="62"/>
      <c r="R31" s="62"/>
      <c r="S31" s="62"/>
      <c r="T31" s="62"/>
      <c r="U31" s="62"/>
      <c r="V31" s="62"/>
      <c r="AF31" s="5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</row>
    <row r="32" spans="2:106" s="22" customFormat="1" ht="33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Q32" s="62"/>
      <c r="R32" s="62"/>
      <c r="S32" s="62"/>
      <c r="T32" s="62"/>
      <c r="U32" s="62"/>
      <c r="V32" s="62"/>
      <c r="AF32" s="5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2:106" s="22" customFormat="1" ht="36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Q33" s="62"/>
      <c r="R33" s="62"/>
      <c r="S33" s="62"/>
      <c r="T33" s="62"/>
      <c r="U33" s="62"/>
      <c r="V33" s="62"/>
      <c r="AF33" s="5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</row>
    <row r="34" spans="2:106" s="22" customFormat="1" ht="35.2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Q34" s="62"/>
      <c r="R34" s="62"/>
      <c r="S34" s="62"/>
      <c r="T34" s="62"/>
      <c r="U34" s="62"/>
      <c r="V34" s="62"/>
      <c r="AF34" s="5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</row>
    <row r="35" spans="2:106" s="22" customFormat="1" ht="38.2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Q35" s="62"/>
      <c r="R35" s="62"/>
      <c r="S35" s="62"/>
      <c r="T35" s="62"/>
      <c r="U35" s="62"/>
      <c r="V35" s="62"/>
      <c r="AF35" s="5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</row>
    <row r="36" spans="2:106" s="22" customFormat="1" ht="30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Q36" s="62"/>
      <c r="R36" s="62"/>
      <c r="S36" s="62"/>
      <c r="T36" s="62"/>
      <c r="U36" s="62"/>
      <c r="V36" s="62"/>
      <c r="AF36" s="5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</row>
    <row r="37" spans="2:106" s="22" customFormat="1" ht="23.2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Q37" s="62"/>
      <c r="R37" s="62"/>
      <c r="S37" s="62"/>
      <c r="T37" s="62"/>
      <c r="U37" s="62"/>
      <c r="V37" s="62"/>
      <c r="AF37" s="5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</row>
    <row r="38" spans="8:106" s="22" customFormat="1" ht="12.75">
      <c r="H38" s="5"/>
      <c r="L38" s="24"/>
      <c r="N38" s="25"/>
      <c r="Q38" s="62"/>
      <c r="R38" s="62"/>
      <c r="S38" s="62"/>
      <c r="T38" s="62"/>
      <c r="U38" s="62"/>
      <c r="V38" s="62"/>
      <c r="AF38" s="5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</row>
    <row r="39" spans="8:106" s="22" customFormat="1" ht="12.75">
      <c r="H39" s="5"/>
      <c r="L39" s="24"/>
      <c r="N39" s="25"/>
      <c r="Q39" s="62"/>
      <c r="R39" s="62"/>
      <c r="S39" s="62"/>
      <c r="T39" s="62"/>
      <c r="U39" s="62"/>
      <c r="V39" s="62"/>
      <c r="AF39" s="5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</row>
    <row r="40" spans="8:106" s="22" customFormat="1" ht="12.75">
      <c r="H40" s="5"/>
      <c r="L40" s="24"/>
      <c r="N40" s="25"/>
      <c r="Q40" s="62"/>
      <c r="R40" s="62"/>
      <c r="S40" s="62"/>
      <c r="T40" s="62"/>
      <c r="U40" s="62"/>
      <c r="V40" s="62"/>
      <c r="AF40" s="5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</row>
    <row r="41" spans="8:106" s="22" customFormat="1" ht="12.75">
      <c r="H41" s="5"/>
      <c r="L41" s="24"/>
      <c r="N41" s="25"/>
      <c r="Q41" s="62"/>
      <c r="R41" s="62"/>
      <c r="S41" s="62"/>
      <c r="T41" s="62"/>
      <c r="U41" s="62"/>
      <c r="V41" s="62"/>
      <c r="AF41" s="5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</row>
    <row r="42" spans="8:106" s="22" customFormat="1" ht="12.75">
      <c r="H42" s="5"/>
      <c r="L42" s="24"/>
      <c r="N42" s="25"/>
      <c r="Q42" s="62"/>
      <c r="R42" s="62"/>
      <c r="S42" s="62"/>
      <c r="T42" s="62"/>
      <c r="U42" s="62"/>
      <c r="V42" s="62"/>
      <c r="AF42" s="5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</row>
    <row r="43" spans="8:106" s="22" customFormat="1" ht="12.75">
      <c r="H43" s="5"/>
      <c r="L43" s="24"/>
      <c r="N43" s="25"/>
      <c r="Q43" s="62"/>
      <c r="R43" s="62"/>
      <c r="S43" s="62"/>
      <c r="T43" s="62"/>
      <c r="U43" s="62"/>
      <c r="V43" s="62"/>
      <c r="AF43" s="5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</row>
    <row r="44" spans="8:106" s="22" customFormat="1" ht="12.75">
      <c r="H44" s="5"/>
      <c r="L44" s="24"/>
      <c r="N44" s="25"/>
      <c r="Q44" s="62"/>
      <c r="R44" s="62"/>
      <c r="S44" s="62"/>
      <c r="T44" s="62"/>
      <c r="U44" s="62"/>
      <c r="V44" s="62"/>
      <c r="AF44" s="5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</row>
    <row r="45" spans="8:106" s="22" customFormat="1" ht="12.75">
      <c r="H45" s="5"/>
      <c r="L45" s="24"/>
      <c r="N45" s="25"/>
      <c r="Q45" s="62"/>
      <c r="R45" s="62"/>
      <c r="S45" s="62"/>
      <c r="T45" s="62"/>
      <c r="U45" s="62"/>
      <c r="V45" s="62"/>
      <c r="AF45" s="5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</row>
    <row r="46" spans="8:106" s="22" customFormat="1" ht="12.75">
      <c r="H46" s="5"/>
      <c r="L46" s="24"/>
      <c r="N46" s="25"/>
      <c r="Q46" s="62"/>
      <c r="R46" s="62"/>
      <c r="S46" s="62"/>
      <c r="T46" s="62"/>
      <c r="U46" s="62"/>
      <c r="V46" s="62"/>
      <c r="AF46" s="5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</row>
    <row r="47" spans="8:106" s="22" customFormat="1" ht="12.75">
      <c r="H47" s="5"/>
      <c r="L47" s="24"/>
      <c r="N47" s="25"/>
      <c r="Q47" s="62"/>
      <c r="R47" s="62"/>
      <c r="S47" s="62"/>
      <c r="T47" s="62"/>
      <c r="U47" s="62"/>
      <c r="V47" s="62"/>
      <c r="AF47" s="5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</row>
    <row r="48" spans="8:106" s="22" customFormat="1" ht="12.75">
      <c r="H48" s="5"/>
      <c r="L48" s="24"/>
      <c r="N48" s="25"/>
      <c r="Q48" s="62"/>
      <c r="R48" s="62"/>
      <c r="S48" s="62"/>
      <c r="T48" s="62"/>
      <c r="U48" s="62"/>
      <c r="V48" s="62"/>
      <c r="AF48" s="5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</row>
    <row r="49" spans="8:32" s="22" customFormat="1" ht="12.75">
      <c r="H49" s="5"/>
      <c r="L49" s="24"/>
      <c r="N49" s="25"/>
      <c r="Q49" s="62"/>
      <c r="R49" s="62"/>
      <c r="S49" s="62"/>
      <c r="T49" s="62"/>
      <c r="U49" s="62"/>
      <c r="V49" s="62"/>
      <c r="AF49" s="52"/>
    </row>
    <row r="50" spans="8:32" s="22" customFormat="1" ht="12.75">
      <c r="H50" s="5"/>
      <c r="L50" s="24"/>
      <c r="N50" s="25"/>
      <c r="Q50" s="62"/>
      <c r="R50" s="62"/>
      <c r="S50" s="62"/>
      <c r="T50" s="62"/>
      <c r="U50" s="62"/>
      <c r="V50" s="62"/>
      <c r="AF50" s="52"/>
    </row>
    <row r="51" spans="8:32" s="22" customFormat="1" ht="12.75">
      <c r="H51" s="5"/>
      <c r="L51" s="24"/>
      <c r="N51" s="25"/>
      <c r="Q51" s="62"/>
      <c r="R51" s="62"/>
      <c r="S51" s="62"/>
      <c r="T51" s="62"/>
      <c r="U51" s="62"/>
      <c r="V51" s="62"/>
      <c r="AF51" s="52"/>
    </row>
    <row r="52" spans="8:32" s="22" customFormat="1" ht="12.75">
      <c r="H52" s="5"/>
      <c r="L52" s="24"/>
      <c r="N52" s="25"/>
      <c r="Q52" s="62"/>
      <c r="R52" s="62"/>
      <c r="S52" s="62"/>
      <c r="T52" s="62"/>
      <c r="U52" s="62"/>
      <c r="V52" s="62"/>
      <c r="AF52" s="52"/>
    </row>
    <row r="53" spans="8:32" s="22" customFormat="1" ht="12.75">
      <c r="H53" s="5"/>
      <c r="L53" s="24"/>
      <c r="N53" s="25"/>
      <c r="Q53" s="62"/>
      <c r="R53" s="62"/>
      <c r="S53" s="62"/>
      <c r="T53" s="62"/>
      <c r="U53" s="62"/>
      <c r="V53" s="62"/>
      <c r="AF53" s="52"/>
    </row>
    <row r="54" spans="8:32" s="22" customFormat="1" ht="12.75">
      <c r="H54" s="5"/>
      <c r="L54" s="24"/>
      <c r="N54" s="25"/>
      <c r="Q54" s="62"/>
      <c r="R54" s="62"/>
      <c r="S54" s="62"/>
      <c r="T54" s="62"/>
      <c r="U54" s="62"/>
      <c r="V54" s="62"/>
      <c r="AF54" s="52"/>
    </row>
  </sheetData>
  <sheetProtection selectLockedCells="1" selectUnlockedCells="1"/>
  <autoFilter ref="A3:N23"/>
  <mergeCells count="10">
    <mergeCell ref="B1:N1"/>
    <mergeCell ref="B29:C29"/>
    <mergeCell ref="B31:C31"/>
    <mergeCell ref="B30:C30"/>
    <mergeCell ref="B2:N2"/>
    <mergeCell ref="B4:L4"/>
    <mergeCell ref="B25:C25"/>
    <mergeCell ref="B26:C26"/>
    <mergeCell ref="B27:C27"/>
    <mergeCell ref="B28:C28"/>
  </mergeCell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4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4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2023-03-03T11:29:13Z</cp:lastPrinted>
  <dcterms:created xsi:type="dcterms:W3CDTF">2023-03-22T09:21:41Z</dcterms:created>
  <dcterms:modified xsi:type="dcterms:W3CDTF">2023-03-22T09:21:43Z</dcterms:modified>
  <cp:category/>
  <cp:version/>
  <cp:contentType/>
  <cp:contentStatus/>
</cp:coreProperties>
</file>