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D:\FLASH DRIVE\Відкриті торги 2023 з особливостями\2220 реагенти\Трансплантація\Реактиви генетика ТКМ  кошторис\"/>
    </mc:Choice>
  </mc:AlternateContent>
  <xr:revisionPtr revIDLastSave="0" documentId="13_ncr:1_{F2A883AE-1A66-4AE3-89A4-B0CC15F23ACC}" xr6:coauthVersionLast="36" xr6:coauthVersionMax="37" xr10:uidLastSave="{00000000-0000-0000-0000-000000000000}"/>
  <bookViews>
    <workbookView xWindow="0" yWindow="0" windowWidth="28800" windowHeight="12225"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9" i="1" l="1"/>
  <c r="N29" i="1"/>
  <c r="M29" i="1"/>
  <c r="K29" i="1"/>
  <c r="I29" i="1"/>
  <c r="O28" i="1"/>
  <c r="N28" i="1"/>
  <c r="M28" i="1"/>
  <c r="K28" i="1"/>
  <c r="I28" i="1"/>
  <c r="O27" i="1"/>
  <c r="N27" i="1"/>
  <c r="M27" i="1"/>
  <c r="K27" i="1"/>
  <c r="I27" i="1"/>
  <c r="O26" i="1"/>
  <c r="O31" i="1" s="1"/>
  <c r="N26" i="1"/>
  <c r="M26" i="1"/>
  <c r="M31" i="1" s="1"/>
  <c r="K26" i="1"/>
  <c r="K31" i="1" s="1"/>
  <c r="I26" i="1"/>
  <c r="I31" i="1" s="1"/>
  <c r="N9" i="1" l="1"/>
  <c r="N10" i="1"/>
  <c r="N11" i="1"/>
  <c r="N12" i="1"/>
  <c r="N13" i="1"/>
  <c r="N14" i="1"/>
  <c r="N15" i="1"/>
  <c r="N16" i="1"/>
  <c r="N17" i="1"/>
  <c r="N18" i="1"/>
  <c r="N19" i="1"/>
  <c r="N20" i="1"/>
  <c r="N21" i="1"/>
  <c r="N8" i="1"/>
  <c r="M9" i="1"/>
  <c r="M10" i="1"/>
  <c r="M11" i="1"/>
  <c r="M12" i="1"/>
  <c r="M13" i="1"/>
  <c r="M14" i="1"/>
  <c r="M15" i="1"/>
  <c r="M16" i="1"/>
  <c r="M17" i="1"/>
  <c r="M18" i="1"/>
  <c r="M19" i="1"/>
  <c r="M20" i="1"/>
  <c r="M21" i="1"/>
  <c r="M8" i="1"/>
  <c r="K9" i="1"/>
  <c r="K10" i="1"/>
  <c r="K11" i="1"/>
  <c r="K12" i="1"/>
  <c r="K13" i="1"/>
  <c r="K14" i="1"/>
  <c r="K15" i="1"/>
  <c r="K16" i="1"/>
  <c r="K17" i="1"/>
  <c r="K18" i="1"/>
  <c r="K19" i="1"/>
  <c r="K20" i="1"/>
  <c r="K21" i="1"/>
  <c r="K8" i="1"/>
  <c r="M22" i="1" l="1"/>
  <c r="K22" i="1"/>
  <c r="I13" i="1"/>
  <c r="O13" i="1" s="1"/>
  <c r="I14" i="1"/>
  <c r="O14" i="1" s="1"/>
  <c r="I15" i="1"/>
  <c r="O15" i="1" s="1"/>
  <c r="I16" i="1"/>
  <c r="O16" i="1" s="1"/>
  <c r="I17" i="1"/>
  <c r="O17" i="1" s="1"/>
  <c r="I18" i="1"/>
  <c r="O18" i="1" s="1"/>
  <c r="I19" i="1"/>
  <c r="O19" i="1" s="1"/>
  <c r="I20" i="1"/>
  <c r="O20" i="1" s="1"/>
  <c r="I21" i="1"/>
  <c r="O21" i="1" s="1"/>
  <c r="I8" i="1" l="1"/>
  <c r="I9" i="1"/>
  <c r="O9" i="1" s="1"/>
  <c r="I10" i="1"/>
  <c r="O10" i="1" s="1"/>
  <c r="I11" i="1"/>
  <c r="O11" i="1" s="1"/>
  <c r="I12" i="1"/>
  <c r="O12" i="1" s="1"/>
  <c r="I22" i="1" l="1"/>
  <c r="O22" i="1" s="1"/>
  <c r="O8" i="1"/>
</calcChain>
</file>

<file path=xl/sharedStrings.xml><?xml version="1.0" encoding="utf-8"?>
<sst xmlns="http://schemas.openxmlformats.org/spreadsheetml/2006/main" count="123" uniqueCount="82">
  <si>
    <t>№ з/п</t>
  </si>
  <si>
    <t>Назва реагенту</t>
  </si>
  <si>
    <t>Кількість</t>
  </si>
  <si>
    <t>Буфер TAE Buffer</t>
  </si>
  <si>
    <t>Набір реганетів LABScreen Mixed Class I &amp; II</t>
  </si>
  <si>
    <t xml:space="preserve">Набір реагентів LABScreen PRA Class I </t>
  </si>
  <si>
    <t>Набір реагентів LABScreen PRA Class II</t>
  </si>
  <si>
    <t xml:space="preserve">Набір реагентів LABType XR Class I C Locus Typing Test </t>
  </si>
  <si>
    <t>Набір реагентів LABType SSO Class II DQA1/DQB1 Typing Test</t>
  </si>
  <si>
    <t>Набір реагентів LABScreen Single Antigen HLA Class I - Combi</t>
  </si>
  <si>
    <t>МТВ</t>
  </si>
  <si>
    <t>Код ДК</t>
  </si>
  <si>
    <t>Код НК</t>
  </si>
  <si>
    <t>Реагент Taq-полімераза для проведення Micro SSP ДНК типування, концентрація 5U/мкл, фасовка 50 мкл.</t>
  </si>
  <si>
    <t>Реагент Taq Polymerase - 50µl</t>
  </si>
  <si>
    <t>62623 - Реагент для ампліфікації нуклеїнових кислот ІВД</t>
  </si>
  <si>
    <t>33690000-3 Лікарські засоби різні</t>
  </si>
  <si>
    <t>шт</t>
  </si>
  <si>
    <t>Трис-ацетатний буфер, містить ЕДТА. Концетрований, 50тикратний. Для молекулярно-генетичних досліджень. Фасування 1 л.</t>
  </si>
  <si>
    <t>Набір полімерних часток-контролів для верифікації лазеру приладу LabScan 3D: по якості. Достатньо для проведення 25 тестувань.</t>
  </si>
  <si>
    <t>61303 - ПЛР калібрувальний набір ІВД</t>
  </si>
  <si>
    <t>Набір Luminex verification kit</t>
  </si>
  <si>
    <t xml:space="preserve">Набір реагентів для молекулярно-генетичного типування методом сиквенування за Сенгером: локус DQB1 2AMP, екзони 2 та 3.  Містить ампліфікаційну суміш, FastStart Taq Polymerase, ExoSAP-IT, суміші для секвенування та буфер для преципітації. Достатньо для проведення 25 типувань. Сумістний з приладами 3500, 3500Dx виробника Applied Biosystems. </t>
  </si>
  <si>
    <t>Реагент PE Conjugated Goat Anti-Human IgG</t>
  </si>
  <si>
    <t>Контрольний реагент PE Conjugated Goat IgG, протилюдський. Достатньо для виконання 1000 тестувань</t>
  </si>
  <si>
    <t>56400 - HLA I і II класу антигени типування тканин IVD, контрольний матеріал</t>
  </si>
  <si>
    <t xml:space="preserve">Стрептавідин, коньюгований з фікоеритрином. </t>
  </si>
  <si>
    <t>Реагент PE - Conjugated Streptavidin</t>
  </si>
  <si>
    <t>Набір для молекулярно-генетичного типування Класу 1 локусу DQA1/DQB1 формату sequence specific oligonucleotides. Сумістний з приладом ЛабСкан 3Д. 20 тестів. Містить: LABType Bead Mix, Locus Specific Primer Set, Primer Set D-Mix, денатураційний буфер, нейтралізаційний буфер, гібридизаційний буфер, SAPE буфер, промивний буфер</t>
  </si>
  <si>
    <t>30607 - Набір для скринінгу антитіла до антигену лейкоцитів людини</t>
  </si>
  <si>
    <t>Набір для визначення передіснуючих антитіл до антигенів класу 2 на протоковому цитометрі. Містить ABScreen Class I Bead Mix – 125 µl флакон, LABScreen Wash Buffer – 10X – 13 ml флакон. Панель антигенів 35-класу II виявляє антитіла до HLA класу II в сироватці людини. Достатньо для 25 тестувань</t>
  </si>
  <si>
    <t>30607 - Набір для скринінгу антитіла до
антигену лейкоцитів людини</t>
  </si>
  <si>
    <t>Набір для визначення передіснуючих антитіл до антигенів класу 1 на протоковому цитометрі. Містить ABScreen Class I Bead Mix – 125 µl флакон, LABScreen Wash Buffer – 10X – 13 ml флакон. Панель антигенів 55-класу I виявляє антитіла класу I HLA в сироватці людини. Достатньо для 25 тестувань</t>
  </si>
  <si>
    <t xml:space="preserve">Набір для сумістного мультиплексного моніторингу HLA-зв‘язаних антитіл класів І та ІІ (HLA-A, B, C, DR, DQ, DP) та MICA у сироватці людини у трансплантаційний період. Повинен містити реагентів достатньо для проведення 100 тестувань:  LABScreen bead mix (500 µl віала), 10X Wash Buffer (52 ml). Для діагностики in vitro. Метод протокової цитометрії. Сумістний з приладами широкого спектру виробників (синій та червоний лазери) </t>
  </si>
  <si>
    <t>Набір для HLA-типирования SeCore DRB1 Locus Sequencing Kit</t>
  </si>
  <si>
    <t>Набір SeCore DQB1 2AMP Locus Kit Sequencing</t>
  </si>
  <si>
    <t>Набір GeneJET Genomic DNA Purification Kit</t>
  </si>
  <si>
    <t>набір</t>
  </si>
  <si>
    <t>Од. виміру</t>
  </si>
  <si>
    <t>Ціна 1, грн</t>
  </si>
  <si>
    <t>Сума 1, грн</t>
  </si>
  <si>
    <t>Ціна 2, грн</t>
  </si>
  <si>
    <t>Сума 2, грн</t>
  </si>
  <si>
    <t>Ціна 3, грн</t>
  </si>
  <si>
    <t>Сума 3, грн</t>
  </si>
  <si>
    <t>Ціна середня, грн</t>
  </si>
  <si>
    <t>Сума середня, грн</t>
  </si>
  <si>
    <t xml:space="preserve">Набір для молекулярно-генетичного HLA-типування локусу DRB1 методом сиквенування по Сангеру. Високої роздільної здатності.  25 тестувань. Сумістний з приладами 3500/3500 Dx від Applied Biosystems. </t>
  </si>
  <si>
    <t xml:space="preserve">Набір для виділення геномної ДНК людини зі зразків різного генезу. Технологія силікатних колонок. 250 виділень у наборі. </t>
  </si>
  <si>
    <t>Набір для молекулярно-генетичного HLA-типування локусу С методом сиквенс-специфічних олыгонуклеотидів. Високої роздільної здатності.  20 тестувань. Сумістний з приладом LabScan 3D One Lambda Inc. Містить: LABType Bead Mix, набір праймерів для конкретного локуса, набор праймерів D-Mix, буфер для денатурації, буфер для нейтралізації, буфер для гібридизації, буфер SAPE, буфер для промивки</t>
  </si>
  <si>
    <t>Набір для скриннінгу комбінованих сінгл-антигенів Класу 1 технологією хМар. 25 тестувань. Сумістний з приладом LabScan 3D One Lambda Inc. Містить: Bead Mix – 125 мл на флакон, промивний буфер, 10X – 13 мл на флакон</t>
  </si>
  <si>
    <t xml:space="preserve">30607 - Набір реагентів для визначання антитіла лейкоцитинарного антигена людини
</t>
  </si>
  <si>
    <t xml:space="preserve">56403 - HLA I і II класу антигени типування тканин нуклеїнової кислоти IVD, набір, аналіз нуклеїнових кислот
</t>
  </si>
  <si>
    <t xml:space="preserve">52521 - Екстракція/ізоляція нуклеїнових кислот, набір IVD
</t>
  </si>
  <si>
    <t>30608 - Комплект для типізації людського
антигену лейкоцитів</t>
  </si>
  <si>
    <t>42693 - Буферний розчин з фіксованим pH, IVD</t>
  </si>
  <si>
    <t xml:space="preserve">ІНФОРМАЦІЯ
про необхідні технічні, якісні та кількісні характеристики предмету закупівлі                                                                                                                                                                                              лікарські засоби різні - ДК 021:2015:33690000-3: (Лікарські засоби різні)                                                                                                                                                                   </t>
  </si>
  <si>
    <t>Лот 1 Реативи лабораторні для генетичних досліджень (трансплантація кісткового мозку)</t>
  </si>
  <si>
    <t>№ п/п</t>
  </si>
  <si>
    <t>Запропонований товар</t>
  </si>
  <si>
    <t>Одиниця виміру</t>
  </si>
  <si>
    <t>Ціна за од. 1, грн</t>
  </si>
  <si>
    <t>Сума 1, грн.</t>
  </si>
  <si>
    <t>Ціна за од. 2, грн</t>
  </si>
  <si>
    <t>Сума 2, грн.</t>
  </si>
  <si>
    <t>Ціна за од. 3, грн</t>
  </si>
  <si>
    <t>Сума 3, грн.</t>
  </si>
  <si>
    <t>Ціна за од. середня, грн</t>
  </si>
  <si>
    <t>Сума середня, грн.</t>
  </si>
  <si>
    <t xml:space="preserve">Повний набір для HLA генотипування KMRtype (24 реакції), GenDx </t>
  </si>
  <si>
    <t xml:space="preserve"> Набір реактивів повинен мати сертифікацію CE-IVD, бути призначений до застосування в клінічній діагностиці як медичний засіб та мати відповідний до законодавства України вітчизняний Сертифікат відповідності
Набір реактивів повинен бути заснований на використанні методу кількісної ПЛР у реальному часі 
 Набір реактивів повинен у своєму складі мати всі компоненти для проведення генетичного моніторингу хімеризму Набір реактивів повинен мати можливість генетичного моніторингу хімеризму по не менш ніж як по 39 генетичних маркерах
Набір реактивів повинен бути сумісним з сучасними системами для ПЛР у реальному часі з термоблоком 96 лункового формату: AB7500, QuantStudio 5, QuantStudio Dx, BioRad CFX96 Dx
</t>
  </si>
  <si>
    <t>30302 
Набір реагентів для вимірювання зондів DNA</t>
  </si>
  <si>
    <t>33696500-0 </t>
  </si>
  <si>
    <t>Набір реактивів для проведення кількісної ПЛР при детекції, типуванні та моніторингу химеризму - KMRassay qPCR Buffer &amp; Enzyme, на 288 реакцій</t>
  </si>
  <si>
    <t xml:space="preserve">Набір реактивів повинен мати сертифікацію CE-IVD, бути призначений до застосування в клінічній діагностиці як медичний засіб та мати відповідний до законодавства України вітчизняний Сертифікат відповідності.
Набір реактивів повинен бути сумісним з набором для типування та детекції химеризму KMRtype та набором для моніторингу химеризму KMRtrack
</t>
  </si>
  <si>
    <t>30302 - Набір реагентів для вимірювання зондів DNA</t>
  </si>
  <si>
    <t>Реагент – генетичний маркер KMRtrack KMR0xx, (48 реакцій)</t>
  </si>
  <si>
    <t xml:space="preserve">Реагент повинен бути призначений для проведення кількісного ПЛР у режимі реального часу
Реагент повинен бути сумісним з набором для типування та детекції химеризму KMRtype та набором для моніторингу химеризму KMRtrack
Реагент повинен мати сертифікацію CE-IVD, бути призначений до застосування в клінічній діагностиці як медичний засіб та мати відповідний до законодавства України вітчизняний Сертифікат відповідності.
</t>
  </si>
  <si>
    <t>Набір реагентів для деконтамінації  DNAZap™ PCR DNA Degradation Solutions</t>
  </si>
  <si>
    <t xml:space="preserve">Набір призначений для руйнування ДНК та РНК на поверхнях для запобігання контамінації у ПЛР лабораторії.
Набір має містити два флакони з реагентами які змішуються при нанесенні на поверхню.
Об’єм кожного флакону має бути не менш ніж 250 мл.
</t>
  </si>
  <si>
    <t>47631 Засіб дезінфікуючий для медичних виробів</t>
  </si>
  <si>
    <t>Лот2 Реативи лабораторні для генетичних досліджень (трансплантація кісткового мозку)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</si>
</sst>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_-;_-* &quot;-&quot;??_₴_-;_-@_-"/>
    <numFmt numFmtId="165" formatCode="_(&quot;$&quot;* #,##0.00_);_(&quot;$&quot;* \(#,##0.00\);_(&quot;$&quot;* &quot;-&quot;??_);_(@_)"/>
  </numFmts>
  <fonts count="1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color theme="1"/>
      <name val="Calibri"/>
      <family val="2"/>
      <charset val="204"/>
      <scheme val="minor"/>
    </font>
    <font>
      <sz val="10"/>
      <color rgb="FF000000"/>
      <name val="Calibri"/>
      <family val="2"/>
      <charset val="204"/>
      <scheme val="minor"/>
    </font>
    <font>
      <b/>
      <sz val="11"/>
      <color theme="1"/>
      <name val="Calibri"/>
      <family val="2"/>
      <charset val="204"/>
      <scheme val="minor"/>
    </font>
    <font>
      <sz val="10"/>
      <color theme="1" tint="0.14999847407452621"/>
      <name val="Calibri"/>
      <family val="2"/>
      <charset val="204"/>
      <scheme val="minor"/>
    </font>
    <font>
      <sz val="10"/>
      <name val="Calibri"/>
      <family val="2"/>
      <charset val="204"/>
      <scheme val="minor"/>
    </font>
    <font>
      <b/>
      <sz val="14"/>
      <color theme="1"/>
      <name val="Times New Roman"/>
      <family val="1"/>
      <charset val="204"/>
    </font>
    <font>
      <sz val="14"/>
      <color theme="1"/>
      <name val="Times New Roman"/>
      <family val="1"/>
      <charset val="204"/>
    </font>
    <font>
      <b/>
      <sz val="9"/>
      <color theme="1"/>
      <name val="Times New Roman"/>
      <family val="1"/>
      <charset val="204"/>
    </font>
    <font>
      <sz val="9"/>
      <color theme="1"/>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3">
    <xf numFmtId="0" fontId="0" fillId="0" borderId="0"/>
    <xf numFmtId="165" fontId="3" fillId="0" borderId="0" applyFont="0" applyFill="0" applyBorder="0" applyAlignment="0" applyProtection="0"/>
    <xf numFmtId="0" fontId="3" fillId="0" borderId="0"/>
  </cellStyleXfs>
  <cellXfs count="42">
    <xf numFmtId="0" fontId="0" fillId="0" borderId="0" xfId="0"/>
    <xf numFmtId="0" fontId="2" fillId="0" borderId="0" xfId="0" applyFont="1"/>
    <xf numFmtId="49" fontId="4" fillId="2"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164" fontId="4" fillId="2" borderId="1" xfId="0" applyNumberFormat="1" applyFont="1" applyFill="1" applyBorder="1" applyAlignment="1">
      <alignment horizontal="center" vertical="center"/>
    </xf>
    <xf numFmtId="0" fontId="4" fillId="2" borderId="1" xfId="0" applyFont="1" applyFill="1" applyBorder="1"/>
    <xf numFmtId="0" fontId="4" fillId="2" borderId="1" xfId="0" applyFont="1" applyFill="1" applyBorder="1" applyAlignment="1">
      <alignment horizontal="center" vertical="center"/>
    </xf>
    <xf numFmtId="164" fontId="8" fillId="2" borderId="1" xfId="2" applyNumberFormat="1" applyFont="1" applyFill="1" applyBorder="1" applyAlignment="1">
      <alignment vertical="center" wrapText="1"/>
    </xf>
    <xf numFmtId="164" fontId="8" fillId="2" borderId="1" xfId="0" applyNumberFormat="1" applyFont="1" applyFill="1" applyBorder="1" applyAlignment="1">
      <alignment vertical="center" wrapText="1"/>
    </xf>
    <xf numFmtId="0" fontId="8" fillId="2" borderId="1" xfId="0"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8" fillId="2" borderId="1" xfId="2" applyFont="1" applyFill="1" applyBorder="1" applyAlignment="1">
      <alignment horizontal="center" vertical="center" wrapText="1"/>
    </xf>
    <xf numFmtId="164" fontId="7" fillId="2" borderId="1" xfId="1" applyNumberFormat="1" applyFont="1" applyFill="1" applyBorder="1" applyAlignment="1">
      <alignment vertical="center" wrapText="1"/>
    </xf>
    <xf numFmtId="164" fontId="4" fillId="2" borderId="1" xfId="0" applyNumberFormat="1" applyFont="1" applyFill="1" applyBorder="1" applyAlignment="1">
      <alignment vertical="center"/>
    </xf>
    <xf numFmtId="164" fontId="8" fillId="2" borderId="1" xfId="1" applyNumberFormat="1" applyFont="1" applyFill="1" applyBorder="1" applyAlignment="1">
      <alignment vertical="center" wrapText="1"/>
    </xf>
    <xf numFmtId="164" fontId="0" fillId="0" borderId="0" xfId="0" applyNumberFormat="1"/>
    <xf numFmtId="164" fontId="4" fillId="2" borderId="2" xfId="0" applyNumberFormat="1" applyFont="1" applyFill="1" applyBorder="1" applyAlignment="1">
      <alignment vertical="center"/>
    </xf>
    <xf numFmtId="0" fontId="0" fillId="0" borderId="0" xfId="0" applyAlignment="1">
      <alignment wrapText="1"/>
    </xf>
    <xf numFmtId="0" fontId="1" fillId="0" borderId="0" xfId="0" applyFont="1"/>
    <xf numFmtId="0" fontId="10" fillId="0" borderId="0" xfId="0" applyFont="1" applyAlignment="1">
      <alignment horizontal="center" vertical="center" wrapText="1"/>
    </xf>
    <xf numFmtId="0" fontId="10" fillId="0" borderId="0" xfId="0" applyFont="1" applyAlignment="1">
      <alignment horizontal="left" vertical="center" wrapText="1"/>
    </xf>
    <xf numFmtId="0" fontId="6" fillId="0" borderId="1" xfId="0" applyFont="1" applyBorder="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center" vertical="center" wrapText="1"/>
    </xf>
    <xf numFmtId="0" fontId="10" fillId="0" borderId="0" xfId="0" applyFont="1" applyBorder="1" applyAlignment="1">
      <alignment horizontal="center" vertical="center" wrapText="1"/>
    </xf>
    <xf numFmtId="0" fontId="9" fillId="0" borderId="0" xfId="0" applyFont="1" applyAlignment="1">
      <alignment horizontal="center" wrapText="1"/>
    </xf>
    <xf numFmtId="0" fontId="9" fillId="0" borderId="3" xfId="0" applyFont="1" applyBorder="1" applyAlignment="1">
      <alignment horizontal="center" wrapText="1"/>
    </xf>
    <xf numFmtId="0" fontId="0" fillId="0" borderId="1" xfId="0" applyBorder="1"/>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top" wrapText="1"/>
    </xf>
    <xf numFmtId="0" fontId="12" fillId="2" borderId="1" xfId="0" applyFont="1" applyFill="1" applyBorder="1" applyAlignment="1">
      <alignment horizontal="center" vertical="center" wrapText="1"/>
    </xf>
    <xf numFmtId="164" fontId="12" fillId="0" borderId="1" xfId="0" applyNumberFormat="1" applyFont="1" applyBorder="1" applyAlignment="1">
      <alignment horizontal="center" vertical="center" wrapText="1"/>
    </xf>
    <xf numFmtId="164" fontId="12" fillId="0" borderId="1" xfId="0" applyNumberFormat="1" applyFont="1" applyBorder="1" applyAlignment="1">
      <alignment horizontal="center" vertical="center"/>
    </xf>
    <xf numFmtId="49" fontId="12" fillId="2" borderId="1" xfId="0" applyNumberFormat="1" applyFont="1" applyFill="1" applyBorder="1" applyAlignment="1">
      <alignment horizontal="center" vertical="top" wrapText="1"/>
    </xf>
    <xf numFmtId="0" fontId="12" fillId="0" borderId="1" xfId="0" applyFont="1" applyBorder="1" applyAlignment="1">
      <alignment horizontal="center" vertical="top" wrapText="1"/>
    </xf>
    <xf numFmtId="0" fontId="12" fillId="0" borderId="1" xfId="0" applyFont="1" applyBorder="1" applyAlignment="1">
      <alignment horizontal="center" vertical="center"/>
    </xf>
    <xf numFmtId="0" fontId="13" fillId="0" borderId="0" xfId="0" applyFont="1" applyAlignment="1">
      <alignment horizontal="center" vertical="center"/>
    </xf>
    <xf numFmtId="0" fontId="13" fillId="0" borderId="0" xfId="0" applyFont="1"/>
    <xf numFmtId="164" fontId="13" fillId="0" borderId="0" xfId="0" applyNumberFormat="1" applyFont="1"/>
  </cellXfs>
  <cellStyles count="3">
    <cellStyle name="Денежный 2" xfId="1" xr:uid="{00000000-0005-0000-0000-000000000000}"/>
    <cellStyle name="Звичайний" xfId="0" builtinId="0"/>
    <cellStyle name="Обычный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3"/>
  <sheetViews>
    <sheetView tabSelected="1" topLeftCell="A18" zoomScale="90" zoomScaleNormal="90" workbookViewId="0">
      <selection activeCell="G19" sqref="G19"/>
    </sheetView>
  </sheetViews>
  <sheetFormatPr defaultRowHeight="15" x14ac:dyDescent="0.25"/>
  <cols>
    <col min="1" max="1" width="7" customWidth="1"/>
    <col min="2" max="2" width="29.5703125" customWidth="1"/>
    <col min="3" max="3" width="50.5703125" style="18" customWidth="1"/>
    <col min="4" max="4" width="28.7109375" customWidth="1"/>
    <col min="5" max="5" width="18.7109375" customWidth="1"/>
    <col min="6" max="6" width="11.5703125" customWidth="1"/>
    <col min="7" max="7" width="11.140625" customWidth="1"/>
    <col min="8" max="8" width="13" style="1" customWidth="1"/>
    <col min="9" max="9" width="15" customWidth="1"/>
    <col min="10" max="10" width="13" style="1" customWidth="1"/>
    <col min="11" max="11" width="15.140625" customWidth="1"/>
    <col min="12" max="12" width="12.42578125" style="1" customWidth="1"/>
    <col min="13" max="13" width="15.85546875" customWidth="1"/>
    <col min="14" max="14" width="14" style="1" customWidth="1"/>
    <col min="15" max="15" width="13.5703125" customWidth="1"/>
    <col min="16" max="16" width="20" customWidth="1"/>
  </cols>
  <sheetData>
    <row r="1" spans="1:15" x14ac:dyDescent="0.25">
      <c r="B1" s="26" t="s">
        <v>56</v>
      </c>
      <c r="C1" s="26"/>
      <c r="D1" s="26"/>
      <c r="E1" s="26"/>
      <c r="F1" s="26"/>
      <c r="G1" s="26"/>
      <c r="H1" s="26"/>
      <c r="I1" s="26"/>
      <c r="J1"/>
      <c r="L1"/>
      <c r="N1"/>
    </row>
    <row r="2" spans="1:15" x14ac:dyDescent="0.25">
      <c r="B2" s="26"/>
      <c r="C2" s="26"/>
      <c r="D2" s="26"/>
      <c r="E2" s="26"/>
      <c r="F2" s="26"/>
      <c r="G2" s="26"/>
      <c r="H2" s="26"/>
      <c r="I2" s="26"/>
      <c r="J2"/>
      <c r="L2"/>
      <c r="N2"/>
    </row>
    <row r="3" spans="1:15" x14ac:dyDescent="0.25">
      <c r="B3" s="26"/>
      <c r="C3" s="26"/>
      <c r="D3" s="26"/>
      <c r="E3" s="26"/>
      <c r="F3" s="26"/>
      <c r="G3" s="26"/>
      <c r="H3" s="26"/>
      <c r="I3" s="26"/>
      <c r="J3"/>
      <c r="L3"/>
      <c r="N3"/>
    </row>
    <row r="4" spans="1:15" x14ac:dyDescent="0.25">
      <c r="B4" s="27"/>
      <c r="C4" s="27"/>
      <c r="D4" s="27"/>
      <c r="E4" s="27"/>
      <c r="F4" s="27"/>
      <c r="G4" s="27"/>
      <c r="H4" s="27"/>
      <c r="I4" s="27"/>
      <c r="J4"/>
      <c r="L4"/>
      <c r="N4"/>
    </row>
    <row r="5" spans="1:15" x14ac:dyDescent="0.25">
      <c r="C5"/>
      <c r="F5" s="19"/>
      <c r="H5"/>
      <c r="J5"/>
      <c r="L5"/>
      <c r="N5"/>
    </row>
    <row r="6" spans="1:15" ht="25.5" customHeight="1" x14ac:dyDescent="0.25">
      <c r="A6" s="22" t="s">
        <v>0</v>
      </c>
      <c r="B6" s="22" t="s">
        <v>1</v>
      </c>
      <c r="C6" s="22" t="s">
        <v>10</v>
      </c>
      <c r="D6" s="22" t="s">
        <v>12</v>
      </c>
      <c r="E6" s="22" t="s">
        <v>11</v>
      </c>
      <c r="F6" s="22" t="s">
        <v>38</v>
      </c>
      <c r="G6" s="22" t="s">
        <v>2</v>
      </c>
      <c r="H6" s="22" t="s">
        <v>39</v>
      </c>
      <c r="I6" s="22" t="s">
        <v>40</v>
      </c>
      <c r="J6" s="22" t="s">
        <v>41</v>
      </c>
      <c r="K6" s="22" t="s">
        <v>42</v>
      </c>
      <c r="L6" s="22" t="s">
        <v>43</v>
      </c>
      <c r="M6" s="22" t="s">
        <v>44</v>
      </c>
      <c r="N6" s="22" t="s">
        <v>45</v>
      </c>
      <c r="O6" s="22" t="s">
        <v>46</v>
      </c>
    </row>
    <row r="7" spans="1:15" ht="68.25" customHeight="1" x14ac:dyDescent="0.25">
      <c r="A7" s="22"/>
      <c r="B7" s="22" t="s">
        <v>57</v>
      </c>
      <c r="C7" s="22"/>
      <c r="D7" s="22"/>
      <c r="E7" s="22"/>
      <c r="F7" s="22"/>
      <c r="G7" s="22"/>
      <c r="H7" s="22"/>
      <c r="I7" s="22"/>
      <c r="J7" s="22"/>
      <c r="K7" s="22"/>
      <c r="L7" s="22"/>
      <c r="M7" s="22"/>
      <c r="N7" s="22"/>
      <c r="O7" s="22"/>
    </row>
    <row r="8" spans="1:15" ht="63.75" x14ac:dyDescent="0.25">
      <c r="A8" s="28">
        <v>1</v>
      </c>
      <c r="B8" s="11" t="s">
        <v>34</v>
      </c>
      <c r="C8" s="11" t="s">
        <v>47</v>
      </c>
      <c r="D8" s="2" t="s">
        <v>52</v>
      </c>
      <c r="E8" s="3" t="s">
        <v>16</v>
      </c>
      <c r="F8" s="6" t="s">
        <v>37</v>
      </c>
      <c r="G8" s="6">
        <v>1</v>
      </c>
      <c r="H8" s="13">
        <v>99468</v>
      </c>
      <c r="I8" s="14">
        <f t="shared" ref="I8:I21" si="0">H8*G8</f>
        <v>99468</v>
      </c>
      <c r="J8" s="13">
        <v>101450</v>
      </c>
      <c r="K8" s="14">
        <f>J8*G8</f>
        <v>101450</v>
      </c>
      <c r="L8" s="13">
        <v>108200</v>
      </c>
      <c r="M8" s="14">
        <f>L8*G8</f>
        <v>108200</v>
      </c>
      <c r="N8" s="13">
        <f>(H8+J8+L8)/3</f>
        <v>103039.33333333333</v>
      </c>
      <c r="O8" s="14">
        <f>(I8+K8+M8)/3</f>
        <v>103039.33333333333</v>
      </c>
    </row>
    <row r="9" spans="1:15" ht="89.25" x14ac:dyDescent="0.25">
      <c r="A9" s="28">
        <v>2</v>
      </c>
      <c r="B9" s="11" t="s">
        <v>35</v>
      </c>
      <c r="C9" s="2" t="s">
        <v>22</v>
      </c>
      <c r="D9" s="11" t="s">
        <v>54</v>
      </c>
      <c r="E9" s="3" t="s">
        <v>16</v>
      </c>
      <c r="F9" s="6" t="s">
        <v>37</v>
      </c>
      <c r="G9" s="6">
        <v>1</v>
      </c>
      <c r="H9" s="14">
        <v>121095</v>
      </c>
      <c r="I9" s="14">
        <f t="shared" si="0"/>
        <v>121095</v>
      </c>
      <c r="J9" s="14">
        <v>125200</v>
      </c>
      <c r="K9" s="14">
        <f t="shared" ref="K9:K21" si="1">J9*G9</f>
        <v>125200</v>
      </c>
      <c r="L9" s="14">
        <v>124000</v>
      </c>
      <c r="M9" s="14">
        <f t="shared" ref="M9:M21" si="2">L9*G9</f>
        <v>124000</v>
      </c>
      <c r="N9" s="13">
        <f t="shared" ref="N9:N21" si="3">(H9+J9+L9)/3</f>
        <v>123431.66666666667</v>
      </c>
      <c r="O9" s="14">
        <f t="shared" ref="O9:O22" si="4">(I9+K9+M9)/3</f>
        <v>123431.66666666667</v>
      </c>
    </row>
    <row r="10" spans="1:15" ht="38.25" x14ac:dyDescent="0.25">
      <c r="A10" s="28">
        <v>3</v>
      </c>
      <c r="B10" s="6" t="s">
        <v>3</v>
      </c>
      <c r="C10" s="2" t="s">
        <v>18</v>
      </c>
      <c r="D10" s="11" t="s">
        <v>55</v>
      </c>
      <c r="E10" s="3" t="s">
        <v>16</v>
      </c>
      <c r="F10" s="4" t="s">
        <v>17</v>
      </c>
      <c r="G10" s="6">
        <v>5</v>
      </c>
      <c r="H10" s="14">
        <v>7130</v>
      </c>
      <c r="I10" s="14">
        <f t="shared" si="0"/>
        <v>35650</v>
      </c>
      <c r="J10" s="14">
        <v>7500</v>
      </c>
      <c r="K10" s="14">
        <f t="shared" si="1"/>
        <v>37500</v>
      </c>
      <c r="L10" s="14">
        <v>8100</v>
      </c>
      <c r="M10" s="14">
        <f t="shared" si="2"/>
        <v>40500</v>
      </c>
      <c r="N10" s="13">
        <f t="shared" si="3"/>
        <v>7576.666666666667</v>
      </c>
      <c r="O10" s="14">
        <f t="shared" si="4"/>
        <v>37883.333333333336</v>
      </c>
    </row>
    <row r="11" spans="1:15" ht="38.25" x14ac:dyDescent="0.25">
      <c r="A11" s="28">
        <v>4</v>
      </c>
      <c r="B11" s="11" t="s">
        <v>36</v>
      </c>
      <c r="C11" s="11" t="s">
        <v>48</v>
      </c>
      <c r="D11" s="2" t="s">
        <v>53</v>
      </c>
      <c r="E11" s="3" t="s">
        <v>16</v>
      </c>
      <c r="F11" s="6" t="s">
        <v>37</v>
      </c>
      <c r="G11" s="6">
        <v>1</v>
      </c>
      <c r="H11" s="14">
        <v>52300</v>
      </c>
      <c r="I11" s="14">
        <f t="shared" si="0"/>
        <v>52300</v>
      </c>
      <c r="J11" s="14">
        <v>54900</v>
      </c>
      <c r="K11" s="14">
        <f t="shared" si="1"/>
        <v>54900</v>
      </c>
      <c r="L11" s="14">
        <v>55200</v>
      </c>
      <c r="M11" s="14">
        <f t="shared" si="2"/>
        <v>55200</v>
      </c>
      <c r="N11" s="13">
        <f t="shared" si="3"/>
        <v>54133.333333333336</v>
      </c>
      <c r="O11" s="14">
        <f t="shared" si="4"/>
        <v>54133.333333333336</v>
      </c>
    </row>
    <row r="12" spans="1:15" ht="38.25" x14ac:dyDescent="0.25">
      <c r="A12" s="28">
        <v>5</v>
      </c>
      <c r="B12" s="9" t="s">
        <v>14</v>
      </c>
      <c r="C12" s="10" t="s">
        <v>13</v>
      </c>
      <c r="D12" s="9" t="s">
        <v>15</v>
      </c>
      <c r="E12" s="9" t="s">
        <v>16</v>
      </c>
      <c r="F12" s="9" t="s">
        <v>17</v>
      </c>
      <c r="G12" s="9">
        <v>27</v>
      </c>
      <c r="H12" s="15">
        <v>13122.000000000002</v>
      </c>
      <c r="I12" s="8">
        <f t="shared" si="0"/>
        <v>354294.00000000006</v>
      </c>
      <c r="J12" s="15">
        <v>13800</v>
      </c>
      <c r="K12" s="14">
        <f t="shared" si="1"/>
        <v>372600</v>
      </c>
      <c r="L12" s="15">
        <v>14500</v>
      </c>
      <c r="M12" s="14">
        <f t="shared" si="2"/>
        <v>391500</v>
      </c>
      <c r="N12" s="13">
        <f t="shared" si="3"/>
        <v>13807.333333333334</v>
      </c>
      <c r="O12" s="14">
        <f t="shared" si="4"/>
        <v>372798</v>
      </c>
    </row>
    <row r="13" spans="1:15" ht="42" customHeight="1" x14ac:dyDescent="0.25">
      <c r="A13" s="28">
        <v>6</v>
      </c>
      <c r="B13" s="9" t="s">
        <v>21</v>
      </c>
      <c r="C13" s="9" t="s">
        <v>19</v>
      </c>
      <c r="D13" s="9" t="s">
        <v>20</v>
      </c>
      <c r="E13" s="9" t="s">
        <v>16</v>
      </c>
      <c r="F13" s="9" t="s">
        <v>37</v>
      </c>
      <c r="G13" s="9">
        <v>1</v>
      </c>
      <c r="H13" s="8">
        <v>75330</v>
      </c>
      <c r="I13" s="8">
        <f t="shared" si="0"/>
        <v>75330</v>
      </c>
      <c r="J13" s="8">
        <v>82000</v>
      </c>
      <c r="K13" s="14">
        <f t="shared" si="1"/>
        <v>82000</v>
      </c>
      <c r="L13" s="8">
        <v>79100</v>
      </c>
      <c r="M13" s="14">
        <f t="shared" si="2"/>
        <v>79100</v>
      </c>
      <c r="N13" s="13">
        <f t="shared" si="3"/>
        <v>78810</v>
      </c>
      <c r="O13" s="14">
        <f t="shared" si="4"/>
        <v>78810</v>
      </c>
    </row>
    <row r="14" spans="1:15" ht="102" x14ac:dyDescent="0.25">
      <c r="A14" s="28">
        <v>7</v>
      </c>
      <c r="B14" s="12" t="s">
        <v>4</v>
      </c>
      <c r="C14" s="12" t="s">
        <v>33</v>
      </c>
      <c r="D14" s="9" t="s">
        <v>31</v>
      </c>
      <c r="E14" s="9" t="s">
        <v>16</v>
      </c>
      <c r="F14" s="9" t="s">
        <v>37</v>
      </c>
      <c r="G14" s="9">
        <v>2</v>
      </c>
      <c r="H14" s="7">
        <v>144180</v>
      </c>
      <c r="I14" s="8">
        <f t="shared" si="0"/>
        <v>288360</v>
      </c>
      <c r="J14" s="7">
        <v>149800</v>
      </c>
      <c r="K14" s="14">
        <f t="shared" si="1"/>
        <v>299600</v>
      </c>
      <c r="L14" s="7">
        <v>148000</v>
      </c>
      <c r="M14" s="14">
        <f t="shared" si="2"/>
        <v>296000</v>
      </c>
      <c r="N14" s="13">
        <f t="shared" si="3"/>
        <v>147326.66666666666</v>
      </c>
      <c r="O14" s="14">
        <f t="shared" si="4"/>
        <v>294653.33333333331</v>
      </c>
    </row>
    <row r="15" spans="1:15" ht="76.5" x14ac:dyDescent="0.25">
      <c r="A15" s="28">
        <v>8</v>
      </c>
      <c r="B15" s="12" t="s">
        <v>5</v>
      </c>
      <c r="C15" s="10" t="s">
        <v>32</v>
      </c>
      <c r="D15" s="9" t="s">
        <v>31</v>
      </c>
      <c r="E15" s="9" t="s">
        <v>16</v>
      </c>
      <c r="F15" s="9" t="s">
        <v>37</v>
      </c>
      <c r="G15" s="9">
        <v>2</v>
      </c>
      <c r="H15" s="7">
        <v>126765</v>
      </c>
      <c r="I15" s="8">
        <f t="shared" si="0"/>
        <v>253530</v>
      </c>
      <c r="J15" s="7">
        <v>133100</v>
      </c>
      <c r="K15" s="14">
        <f t="shared" si="1"/>
        <v>266200</v>
      </c>
      <c r="L15" s="7">
        <v>129000</v>
      </c>
      <c r="M15" s="14">
        <f t="shared" si="2"/>
        <v>258000</v>
      </c>
      <c r="N15" s="13">
        <f t="shared" si="3"/>
        <v>129621.66666666667</v>
      </c>
      <c r="O15" s="14">
        <f t="shared" si="4"/>
        <v>259243.33333333334</v>
      </c>
    </row>
    <row r="16" spans="1:15" ht="76.5" x14ac:dyDescent="0.25">
      <c r="A16" s="28">
        <v>9</v>
      </c>
      <c r="B16" s="12" t="s">
        <v>6</v>
      </c>
      <c r="C16" s="10" t="s">
        <v>30</v>
      </c>
      <c r="D16" s="9" t="s">
        <v>31</v>
      </c>
      <c r="E16" s="9" t="s">
        <v>16</v>
      </c>
      <c r="F16" s="9" t="s">
        <v>37</v>
      </c>
      <c r="G16" s="9">
        <v>1</v>
      </c>
      <c r="H16" s="7">
        <v>98820</v>
      </c>
      <c r="I16" s="8">
        <f t="shared" si="0"/>
        <v>98820</v>
      </c>
      <c r="J16" s="7">
        <v>100000</v>
      </c>
      <c r="K16" s="14">
        <f t="shared" si="1"/>
        <v>100000</v>
      </c>
      <c r="L16" s="7">
        <v>103800</v>
      </c>
      <c r="M16" s="14">
        <f t="shared" si="2"/>
        <v>103800</v>
      </c>
      <c r="N16" s="13">
        <f t="shared" si="3"/>
        <v>100873.33333333333</v>
      </c>
      <c r="O16" s="14">
        <f t="shared" si="4"/>
        <v>100873.33333333333</v>
      </c>
    </row>
    <row r="17" spans="1:15" ht="89.25" x14ac:dyDescent="0.25">
      <c r="A17" s="28">
        <v>10</v>
      </c>
      <c r="B17" s="9" t="s">
        <v>7</v>
      </c>
      <c r="C17" s="9" t="s">
        <v>49</v>
      </c>
      <c r="D17" s="9" t="s">
        <v>52</v>
      </c>
      <c r="E17" s="9" t="s">
        <v>16</v>
      </c>
      <c r="F17" s="9" t="s">
        <v>37</v>
      </c>
      <c r="G17" s="9">
        <v>1</v>
      </c>
      <c r="H17" s="8">
        <v>78165</v>
      </c>
      <c r="I17" s="8">
        <f t="shared" si="0"/>
        <v>78165</v>
      </c>
      <c r="J17" s="8">
        <v>79900</v>
      </c>
      <c r="K17" s="14">
        <f t="shared" si="1"/>
        <v>79900</v>
      </c>
      <c r="L17" s="8">
        <v>85050</v>
      </c>
      <c r="M17" s="14">
        <f t="shared" si="2"/>
        <v>85050</v>
      </c>
      <c r="N17" s="13">
        <f t="shared" si="3"/>
        <v>81038.333333333328</v>
      </c>
      <c r="O17" s="14">
        <f t="shared" si="4"/>
        <v>81038.333333333328</v>
      </c>
    </row>
    <row r="18" spans="1:15" ht="89.25" x14ac:dyDescent="0.25">
      <c r="A18" s="28">
        <v>11</v>
      </c>
      <c r="B18" s="9" t="s">
        <v>8</v>
      </c>
      <c r="C18" s="9" t="s">
        <v>28</v>
      </c>
      <c r="D18" s="9" t="s">
        <v>29</v>
      </c>
      <c r="E18" s="9" t="s">
        <v>16</v>
      </c>
      <c r="F18" s="9" t="s">
        <v>37</v>
      </c>
      <c r="G18" s="9">
        <v>1</v>
      </c>
      <c r="H18" s="8">
        <v>65124</v>
      </c>
      <c r="I18" s="8">
        <f t="shared" si="0"/>
        <v>65124</v>
      </c>
      <c r="J18" s="8">
        <v>70000</v>
      </c>
      <c r="K18" s="14">
        <f t="shared" si="1"/>
        <v>70000</v>
      </c>
      <c r="L18" s="8">
        <v>68400</v>
      </c>
      <c r="M18" s="14">
        <f t="shared" si="2"/>
        <v>68400</v>
      </c>
      <c r="N18" s="13">
        <f t="shared" si="3"/>
        <v>67841.333333333328</v>
      </c>
      <c r="O18" s="14">
        <f t="shared" si="4"/>
        <v>67841.333333333328</v>
      </c>
    </row>
    <row r="19" spans="1:15" ht="63.75" x14ac:dyDescent="0.25">
      <c r="A19" s="28">
        <v>12</v>
      </c>
      <c r="B19" s="12" t="s">
        <v>9</v>
      </c>
      <c r="C19" s="12" t="s">
        <v>50</v>
      </c>
      <c r="D19" s="12" t="s">
        <v>51</v>
      </c>
      <c r="E19" s="9" t="s">
        <v>16</v>
      </c>
      <c r="F19" s="9" t="s">
        <v>37</v>
      </c>
      <c r="G19" s="9">
        <v>1</v>
      </c>
      <c r="H19" s="7">
        <v>333882</v>
      </c>
      <c r="I19" s="8">
        <f t="shared" si="0"/>
        <v>333882</v>
      </c>
      <c r="J19" s="7">
        <v>350500</v>
      </c>
      <c r="K19" s="14">
        <f t="shared" si="1"/>
        <v>350500</v>
      </c>
      <c r="L19" s="7">
        <v>343000</v>
      </c>
      <c r="M19" s="14">
        <f t="shared" si="2"/>
        <v>343000</v>
      </c>
      <c r="N19" s="13">
        <f t="shared" si="3"/>
        <v>342460.66666666669</v>
      </c>
      <c r="O19" s="14">
        <f t="shared" si="4"/>
        <v>342460.66666666669</v>
      </c>
    </row>
    <row r="20" spans="1:15" ht="38.25" x14ac:dyDescent="0.25">
      <c r="A20" s="28">
        <v>13</v>
      </c>
      <c r="B20" s="12" t="s">
        <v>23</v>
      </c>
      <c r="C20" s="12" t="s">
        <v>24</v>
      </c>
      <c r="D20" s="9" t="s">
        <v>25</v>
      </c>
      <c r="E20" s="9" t="s">
        <v>16</v>
      </c>
      <c r="F20" s="9" t="s">
        <v>17</v>
      </c>
      <c r="G20" s="9">
        <v>1</v>
      </c>
      <c r="H20" s="7">
        <v>43092</v>
      </c>
      <c r="I20" s="8">
        <f t="shared" si="0"/>
        <v>43092</v>
      </c>
      <c r="J20" s="7">
        <v>44800</v>
      </c>
      <c r="K20" s="14">
        <f t="shared" si="1"/>
        <v>44800</v>
      </c>
      <c r="L20" s="7">
        <v>45500</v>
      </c>
      <c r="M20" s="14">
        <f t="shared" si="2"/>
        <v>45500</v>
      </c>
      <c r="N20" s="13">
        <f t="shared" si="3"/>
        <v>44464</v>
      </c>
      <c r="O20" s="14">
        <f t="shared" si="4"/>
        <v>44464</v>
      </c>
    </row>
    <row r="21" spans="1:15" ht="38.25" x14ac:dyDescent="0.25">
      <c r="A21" s="28">
        <v>14</v>
      </c>
      <c r="B21" s="9" t="s">
        <v>27</v>
      </c>
      <c r="C21" s="9" t="s">
        <v>26</v>
      </c>
      <c r="D21" s="9" t="s">
        <v>25</v>
      </c>
      <c r="E21" s="9" t="s">
        <v>16</v>
      </c>
      <c r="F21" s="9" t="s">
        <v>17</v>
      </c>
      <c r="G21" s="9">
        <v>1</v>
      </c>
      <c r="H21" s="8">
        <v>22275</v>
      </c>
      <c r="I21" s="8">
        <f t="shared" si="0"/>
        <v>22275</v>
      </c>
      <c r="J21" s="8">
        <v>23000</v>
      </c>
      <c r="K21" s="14">
        <f t="shared" si="1"/>
        <v>23000</v>
      </c>
      <c r="L21" s="8">
        <v>23400</v>
      </c>
      <c r="M21" s="14">
        <f t="shared" si="2"/>
        <v>23400</v>
      </c>
      <c r="N21" s="13">
        <f t="shared" si="3"/>
        <v>22891.666666666668</v>
      </c>
      <c r="O21" s="14">
        <f t="shared" si="4"/>
        <v>22891.666666666668</v>
      </c>
    </row>
    <row r="22" spans="1:15" x14ac:dyDescent="0.25">
      <c r="A22" s="5"/>
      <c r="I22" s="16">
        <f>SUM(I8:I21)</f>
        <v>1921385</v>
      </c>
      <c r="K22" s="16">
        <f>SUM(K8:K21)</f>
        <v>2007650</v>
      </c>
      <c r="M22" s="16">
        <f>SUM(M8:M21)</f>
        <v>2021650</v>
      </c>
      <c r="O22" s="17">
        <f t="shared" si="4"/>
        <v>1983561.6666666667</v>
      </c>
    </row>
    <row r="23" spans="1:15" x14ac:dyDescent="0.25">
      <c r="A23" s="5"/>
      <c r="I23" s="16"/>
      <c r="K23" s="16"/>
      <c r="M23" s="16"/>
      <c r="O23" s="17"/>
    </row>
    <row r="24" spans="1:15" ht="24" x14ac:dyDescent="0.25">
      <c r="A24" s="29" t="s">
        <v>58</v>
      </c>
      <c r="B24" s="29" t="s">
        <v>1</v>
      </c>
      <c r="C24" s="29" t="s">
        <v>59</v>
      </c>
      <c r="D24" s="29" t="s">
        <v>12</v>
      </c>
      <c r="E24" s="29" t="s">
        <v>11</v>
      </c>
      <c r="F24" s="29" t="s">
        <v>60</v>
      </c>
      <c r="G24" s="29" t="s">
        <v>2</v>
      </c>
      <c r="H24" s="29" t="s">
        <v>61</v>
      </c>
      <c r="I24" s="29" t="s">
        <v>62</v>
      </c>
      <c r="J24" s="29" t="s">
        <v>63</v>
      </c>
      <c r="K24" s="29" t="s">
        <v>64</v>
      </c>
      <c r="L24" s="29" t="s">
        <v>65</v>
      </c>
      <c r="M24" s="29" t="s">
        <v>66</v>
      </c>
      <c r="N24" s="29" t="s">
        <v>67</v>
      </c>
      <c r="O24" s="29" t="s">
        <v>68</v>
      </c>
    </row>
    <row r="25" spans="1:15" ht="60" x14ac:dyDescent="0.25">
      <c r="A25" s="29"/>
      <c r="B25" s="22" t="s">
        <v>81</v>
      </c>
      <c r="C25" s="29"/>
      <c r="D25" s="29"/>
      <c r="E25" s="29"/>
      <c r="F25" s="29"/>
      <c r="G25" s="29"/>
      <c r="H25" s="29"/>
      <c r="I25" s="29"/>
      <c r="J25" s="29"/>
      <c r="K25" s="29"/>
      <c r="L25" s="29"/>
      <c r="M25" s="29"/>
      <c r="N25" s="29"/>
      <c r="O25" s="29"/>
    </row>
    <row r="26" spans="1:15" ht="168" x14ac:dyDescent="0.25">
      <c r="A26" s="30">
        <v>1</v>
      </c>
      <c r="B26" s="31" t="s">
        <v>69</v>
      </c>
      <c r="C26" s="32" t="s">
        <v>70</v>
      </c>
      <c r="D26" s="33" t="s">
        <v>71</v>
      </c>
      <c r="E26" s="33" t="s">
        <v>72</v>
      </c>
      <c r="F26" s="30" t="s">
        <v>37</v>
      </c>
      <c r="G26" s="30">
        <v>1</v>
      </c>
      <c r="H26" s="34">
        <v>229440</v>
      </c>
      <c r="I26" s="35">
        <f>H26*G26</f>
        <v>229440</v>
      </c>
      <c r="J26" s="34">
        <v>238000</v>
      </c>
      <c r="K26" s="35">
        <f>J26*G26</f>
        <v>238000</v>
      </c>
      <c r="L26" s="34">
        <v>233400</v>
      </c>
      <c r="M26" s="35">
        <f>L26*G26</f>
        <v>233400</v>
      </c>
      <c r="N26" s="34">
        <f xml:space="preserve"> (H26+J26+L26)/3</f>
        <v>233613.33333333334</v>
      </c>
      <c r="O26" s="35">
        <f>(I26+K26+M26)/3</f>
        <v>233613.33333333334</v>
      </c>
    </row>
    <row r="27" spans="1:15" ht="96" x14ac:dyDescent="0.25">
      <c r="A27" s="30">
        <v>2</v>
      </c>
      <c r="B27" s="30" t="s">
        <v>73</v>
      </c>
      <c r="C27" s="36" t="s">
        <v>74</v>
      </c>
      <c r="D27" s="33" t="s">
        <v>75</v>
      </c>
      <c r="E27" s="33" t="s">
        <v>72</v>
      </c>
      <c r="F27" s="30" t="s">
        <v>37</v>
      </c>
      <c r="G27" s="30">
        <v>10</v>
      </c>
      <c r="H27" s="34">
        <v>37510</v>
      </c>
      <c r="I27" s="35">
        <f t="shared" ref="I27:I29" si="5">H27*G27</f>
        <v>375100</v>
      </c>
      <c r="J27" s="34">
        <v>39100</v>
      </c>
      <c r="K27" s="35">
        <f t="shared" ref="K27:K29" si="6">J27*G27</f>
        <v>391000</v>
      </c>
      <c r="L27" s="34">
        <v>40100</v>
      </c>
      <c r="M27" s="35">
        <f t="shared" ref="M27:M29" si="7">L27*G27</f>
        <v>401000</v>
      </c>
      <c r="N27" s="34">
        <f t="shared" ref="N27:N29" si="8" xml:space="preserve"> (H27+J27+L27)/3</f>
        <v>38903.333333333336</v>
      </c>
      <c r="O27" s="35">
        <f t="shared" ref="O27:O29" si="9">(I27+K27+M27)/3</f>
        <v>389033.33333333331</v>
      </c>
    </row>
    <row r="28" spans="1:15" ht="120" x14ac:dyDescent="0.25">
      <c r="A28" s="30">
        <v>3</v>
      </c>
      <c r="B28" s="31" t="s">
        <v>76</v>
      </c>
      <c r="C28" s="30" t="s">
        <v>77</v>
      </c>
      <c r="D28" s="33" t="s">
        <v>75</v>
      </c>
      <c r="E28" s="33" t="s">
        <v>72</v>
      </c>
      <c r="F28" s="30" t="s">
        <v>37</v>
      </c>
      <c r="G28" s="30">
        <v>24</v>
      </c>
      <c r="H28" s="34">
        <v>24300</v>
      </c>
      <c r="I28" s="35">
        <f t="shared" si="5"/>
        <v>583200</v>
      </c>
      <c r="J28" s="34">
        <v>25500</v>
      </c>
      <c r="K28" s="35">
        <f t="shared" si="6"/>
        <v>612000</v>
      </c>
      <c r="L28" s="34">
        <v>26050</v>
      </c>
      <c r="M28" s="35">
        <f t="shared" si="7"/>
        <v>625200</v>
      </c>
      <c r="N28" s="34">
        <f t="shared" si="8"/>
        <v>25283.333333333332</v>
      </c>
      <c r="O28" s="35">
        <f t="shared" si="9"/>
        <v>606800</v>
      </c>
    </row>
    <row r="29" spans="1:15" ht="72" x14ac:dyDescent="0.25">
      <c r="A29" s="30">
        <v>4</v>
      </c>
      <c r="B29" s="30" t="s">
        <v>78</v>
      </c>
      <c r="C29" s="37" t="s">
        <v>79</v>
      </c>
      <c r="D29" s="30" t="s">
        <v>80</v>
      </c>
      <c r="E29" s="33" t="s">
        <v>72</v>
      </c>
      <c r="F29" s="30" t="s">
        <v>37</v>
      </c>
      <c r="G29" s="38">
        <v>1</v>
      </c>
      <c r="H29" s="35">
        <v>19200</v>
      </c>
      <c r="I29" s="35">
        <f t="shared" si="5"/>
        <v>19200</v>
      </c>
      <c r="J29" s="35">
        <v>20150</v>
      </c>
      <c r="K29" s="35">
        <f t="shared" si="6"/>
        <v>20150</v>
      </c>
      <c r="L29" s="35">
        <v>21000</v>
      </c>
      <c r="M29" s="35">
        <f t="shared" si="7"/>
        <v>21000</v>
      </c>
      <c r="N29" s="34">
        <f t="shared" si="8"/>
        <v>20116.666666666668</v>
      </c>
      <c r="O29" s="35">
        <f t="shared" si="9"/>
        <v>20116.666666666668</v>
      </c>
    </row>
    <row r="30" spans="1:15" x14ac:dyDescent="0.25">
      <c r="A30" s="39"/>
      <c r="B30" s="39"/>
      <c r="C30" s="39"/>
      <c r="D30" s="39"/>
      <c r="E30" s="39"/>
      <c r="F30" s="39"/>
      <c r="G30" s="39"/>
      <c r="H30" s="39"/>
      <c r="I30" s="40"/>
      <c r="J30" s="39"/>
      <c r="K30" s="40"/>
      <c r="L30" s="39"/>
      <c r="M30" s="40"/>
      <c r="N30" s="39"/>
      <c r="O30" s="40"/>
    </row>
    <row r="31" spans="1:15" x14ac:dyDescent="0.25">
      <c r="A31" s="39"/>
      <c r="B31" s="39"/>
      <c r="C31" s="39"/>
      <c r="D31" s="39"/>
      <c r="E31" s="39"/>
      <c r="F31" s="39"/>
      <c r="G31" s="39"/>
      <c r="H31" s="39"/>
      <c r="I31" s="41">
        <f>SUM(I26:I29)</f>
        <v>1206940</v>
      </c>
      <c r="J31" s="39"/>
      <c r="K31" s="41">
        <f>SUM(K26:K29)</f>
        <v>1261150</v>
      </c>
      <c r="L31" s="39"/>
      <c r="M31" s="41">
        <f>SUM(M26:M29)</f>
        <v>1280600</v>
      </c>
      <c r="N31" s="39"/>
      <c r="O31" s="41">
        <f>SUM(O26:O29)</f>
        <v>1249563.3333333333</v>
      </c>
    </row>
    <row r="32" spans="1:15" ht="18.75" x14ac:dyDescent="0.25">
      <c r="B32" s="23"/>
      <c r="C32" s="23"/>
      <c r="D32" s="23"/>
      <c r="E32" s="23"/>
      <c r="F32" s="23"/>
      <c r="G32" s="21"/>
      <c r="H32" s="25"/>
      <c r="I32" s="25"/>
      <c r="J32" s="25"/>
      <c r="K32" s="25"/>
      <c r="L32" s="25"/>
      <c r="M32" s="25"/>
      <c r="N32" s="25"/>
      <c r="O32" s="25"/>
    </row>
    <row r="33" spans="2:15" ht="18.75" x14ac:dyDescent="0.25">
      <c r="B33" s="23"/>
      <c r="C33" s="23"/>
      <c r="D33" s="23"/>
      <c r="E33" s="23"/>
      <c r="F33" s="21"/>
      <c r="G33" s="20"/>
      <c r="H33" s="24"/>
      <c r="I33" s="24"/>
      <c r="J33" s="24"/>
      <c r="K33" s="24"/>
      <c r="L33" s="24"/>
      <c r="M33" s="24"/>
      <c r="N33" s="24"/>
      <c r="O33" s="24"/>
    </row>
  </sheetData>
  <mergeCells count="11">
    <mergeCell ref="B33:E33"/>
    <mergeCell ref="H33:I33"/>
    <mergeCell ref="J33:K33"/>
    <mergeCell ref="L33:M33"/>
    <mergeCell ref="N33:O33"/>
    <mergeCell ref="B32:F32"/>
    <mergeCell ref="H32:I32"/>
    <mergeCell ref="J32:K32"/>
    <mergeCell ref="L32:M32"/>
    <mergeCell ref="N32:O32"/>
    <mergeCell ref="B1:I4"/>
  </mergeCells>
  <pageMargins left="0.25" right="0.25" top="0.75" bottom="0.75"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2023-02-27T07:25:11Z</cp:lastPrinted>
  <dcterms:created xsi:type="dcterms:W3CDTF">2015-06-05T18:17:20Z</dcterms:created>
  <dcterms:modified xsi:type="dcterms:W3CDTF">2023-03-16T10:03:33Z</dcterms:modified>
</cp:coreProperties>
</file>