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970" windowHeight="9135" activeTab="0"/>
  </bookViews>
  <sheets>
    <sheet name="середовища та диски" sheetId="1" r:id="rId1"/>
  </sheets>
  <definedNames/>
  <calcPr fullCalcOnLoad="1"/>
</workbook>
</file>

<file path=xl/sharedStrings.xml><?xml version="1.0" encoding="utf-8"?>
<sst xmlns="http://schemas.openxmlformats.org/spreadsheetml/2006/main" count="277" uniqueCount="138">
  <si>
    <t>Відділ біохімічних досліджень</t>
  </si>
  <si>
    <t>Відділ загально-клінічних досліджень</t>
  </si>
  <si>
    <t>Відділ імунологічних та мікробіологічних досліджень</t>
  </si>
  <si>
    <t>Відділ молекулярної діагностики</t>
  </si>
  <si>
    <t>Відділ експрес-діагностики</t>
  </si>
  <si>
    <t>Відділ лабораторного обстеження та контролю якості донорської крові</t>
  </si>
  <si>
    <t>Бактеріологічна лабораторія</t>
  </si>
  <si>
    <t>Старший лаборант УРЦ</t>
  </si>
  <si>
    <t>Ціна за 1 одиницю без ПДВ</t>
  </si>
  <si>
    <t>ПДВ за 1 одиницю</t>
  </si>
  <si>
    <t>Назва реактиву, або еквівалент</t>
  </si>
  <si>
    <t>Од.вим.</t>
  </si>
  <si>
    <t>Загальна сума</t>
  </si>
  <si>
    <t>Відомості про державну реєстрацію/технічний регламент</t>
  </si>
  <si>
    <t>1</t>
  </si>
  <si>
    <t xml:space="preserve">Всього </t>
  </si>
  <si>
    <t>Загальна кіль-кість</t>
  </si>
  <si>
    <t>2</t>
  </si>
  <si>
    <t>4</t>
  </si>
  <si>
    <t>5</t>
  </si>
  <si>
    <t>6</t>
  </si>
  <si>
    <t>7</t>
  </si>
  <si>
    <t>8</t>
  </si>
  <si>
    <t xml:space="preserve"> № з/п</t>
  </si>
  <si>
    <t xml:space="preserve">Цінова пропозиція фірми №1,   </t>
  </si>
  <si>
    <t xml:space="preserve">Цінова пропозиція фірми №2,  </t>
  </si>
  <si>
    <t>Ціна середня,</t>
  </si>
  <si>
    <t xml:space="preserve">Національний класифікатор України
Єдиний закупівельний словник ДК 021:2015  </t>
  </si>
  <si>
    <t>Національний класифікатор України Класифікатор медичних виробів НК 024:2019</t>
  </si>
  <si>
    <t>Г.Б. Кандрьонкіна</t>
  </si>
  <si>
    <t>С. Разборська</t>
  </si>
  <si>
    <t>К.В.Андрусевич</t>
  </si>
  <si>
    <t>3</t>
  </si>
  <si>
    <t>шт</t>
  </si>
  <si>
    <t>9</t>
  </si>
  <si>
    <t>Флакони з середовищем BacT/ALERT® FA Plus для виділення аеробних гемокультур</t>
  </si>
  <si>
    <t xml:space="preserve">Флакони з середовищем BacT/ALERT® PF Plus для виділення аеробних гемокультур, педіатричні
</t>
  </si>
  <si>
    <t>Флакони з середовищем BacT/ALERT® FN Plus для виділення анаеробних гемокультур</t>
  </si>
  <si>
    <t>Флакони з середовищем BacT/ALERT® SA для виділення аеробних гемокультур</t>
  </si>
  <si>
    <t>Флакони з середовищем BacT/ALERT® SN для виділення анаеробних гемокультур</t>
  </si>
  <si>
    <t>Реагент Vitek MS CHCA</t>
  </si>
  <si>
    <t>Хромогенне середовище для скрінінгу метициллінрезистентного Staphylococcus aureus, 20×90 мм чашок</t>
  </si>
  <si>
    <t>Хромогенне середовище для виділення штамів продуцентів ESBL, 20×90 мм чашок</t>
  </si>
  <si>
    <t>Хромогенне середовище для скринінгу Enterobactericeae, що продукують карбопенемазу, 20×90 мм чашок</t>
  </si>
  <si>
    <t>Хромогенне середовище для ванкоміцинрезистентних ентерококів VRE, 20×90 мм чашок</t>
  </si>
  <si>
    <t>Хромогенне середовище для детекції та ідентифікації  Clostridium difficile  20×90 мм чашок</t>
  </si>
  <si>
    <t>Диски азтреонамом 30 мкг, 5×50 дисків</t>
  </si>
  <si>
    <r>
      <rPr>
        <sz val="10"/>
        <color indexed="8"/>
        <rFont val="Times New Roman"/>
        <family val="1"/>
      </rPr>
      <t>Диски   з амікацином 30 мкг, 5</t>
    </r>
    <r>
      <rPr>
        <sz val="10"/>
        <color indexed="8"/>
        <rFont val="Calibri"/>
        <family val="2"/>
      </rPr>
      <t>×</t>
    </r>
    <r>
      <rPr>
        <sz val="10"/>
        <color indexed="8"/>
        <rFont val="Times New Roman"/>
        <family val="1"/>
      </rPr>
      <t xml:space="preserve">50 дисків </t>
    </r>
  </si>
  <si>
    <t>Диски   з ампіциліном та сульбактамом 10/10 мкг,  5×50 дисків</t>
  </si>
  <si>
    <t>Диски  з гентаміцином 10 мкг,  5×50 дисків</t>
  </si>
  <si>
    <t>Диски з кліндаміцином 2 мкг, 5×50 дисків</t>
  </si>
  <si>
    <t>Диски з меропенемом, 10 мкг,  5×50 дисків</t>
  </si>
  <si>
    <t>Диски з піперацилін-тазобактумом 30/6 мкг,  5×50 дисків</t>
  </si>
  <si>
    <t>Диски з тобраміцином 10 мкг,  5×50 дисків</t>
  </si>
  <si>
    <t>Диски  з цефепімом 30 мкг,  5×50 дисків</t>
  </si>
  <si>
    <t>Диски  з цефокситіном 30 мкг,  5×50 дисків</t>
  </si>
  <si>
    <r>
      <rPr>
        <sz val="10"/>
        <color indexed="8"/>
        <rFont val="Times New Roman"/>
        <family val="1"/>
      </rPr>
      <t xml:space="preserve">Диски   з цефотаксимом </t>
    </r>
    <r>
      <rPr>
        <sz val="10"/>
        <rFont val="Times New Roman"/>
        <family val="1"/>
      </rPr>
      <t>5 мкг</t>
    </r>
    <r>
      <rPr>
        <sz val="10"/>
        <color indexed="8"/>
        <rFont val="Times New Roman"/>
        <family val="1"/>
      </rPr>
      <t>,  5×50 дисків</t>
    </r>
  </si>
  <si>
    <t>Диски   з цефтріаксоном 30 мкг, 5×50 дисків</t>
  </si>
  <si>
    <t>Диски  з цефтазідімом 10 мкг,  5×50 дисків</t>
  </si>
  <si>
    <t>Диски  з цефтазідімом та авібактамом  10/4 мкг,  5×50 дисків</t>
  </si>
  <si>
    <t>Диски  з ципрофлоксацином 5 мкг,  5×50 дисків</t>
  </si>
  <si>
    <t>Система для визначення чутливості до колістину, 4×4</t>
  </si>
  <si>
    <t>Код ДК 021:2015 – 33696500-0 - Лабораторні реактиви</t>
  </si>
  <si>
    <t>Декларація про відповідність від 16.03.2016р., термін  дії необмежений</t>
  </si>
  <si>
    <t>Декларація про відповідність від 02.12.2019р., UKR-009,  термін  дії необмежений</t>
  </si>
  <si>
    <t>Декларація про відповідність № UKR- 010 від 06.08.2018р.</t>
  </si>
  <si>
    <t>58529 Бульон для гемокультур в аеробних умовах, живильне середовище  ІВД</t>
  </si>
  <si>
    <t>58535 Живильне середовище для гемокультур в анаеробних умовах ІВД</t>
  </si>
  <si>
    <t>58530 Бульон для аеробних мікроорганізмів, живильне середовище  ІВД</t>
  </si>
  <si>
    <t>58536 Бульон для анаеробних мікроорганізмів, живильне середовище  ІВД</t>
  </si>
  <si>
    <t>61336 Мас-спектрометричний аналіз, підготовка зразка ІВД</t>
  </si>
  <si>
    <t>58637 Агар для метилін резистентного Staphylococcus  aureus живильне середовище ІВД, хромогенного</t>
  </si>
  <si>
    <t>58600 БЛРС агар для Enterobacteriacae живильне середовище ІВД, хромогенного</t>
  </si>
  <si>
    <t>58573 Хромогенний агар для виявлення ванкоміцин-резистентних ентерококів (VRE) живильне середовище ІВД</t>
  </si>
  <si>
    <t>58577 Агар для Clostridium difficille живильне середовище ІВД</t>
  </si>
  <si>
    <t>37722 Диск IVD випробування 
чутливості на Aztreonam</t>
  </si>
  <si>
    <t>45445 Амікацинові диски для тестування на чутливість IVD</t>
  </si>
  <si>
    <t xml:space="preserve">40562  Ампіціллин / сульбактем диски 
для тестування на чутливість АВД </t>
  </si>
  <si>
    <t>45529 Гентаміцинові диски для визначення чутливості IVD</t>
  </si>
  <si>
    <t xml:space="preserve"> 45390 Диск кліндаміцину для тестування на чутливість IVD </t>
  </si>
  <si>
    <t xml:space="preserve">59147 меропенем диски для тестування на чутливість ІВД </t>
  </si>
  <si>
    <t>59177 Піперацилін/тазобактам диски для тестування  на чутливість IVD</t>
  </si>
  <si>
    <t>59209 Тобраміцин диски для тестування  на чутливість IVD</t>
  </si>
  <si>
    <t>42520 Цефепім  диски для тестування  на чутливість IVD</t>
  </si>
  <si>
    <t>38720 Цефокситин диски для тестування  на чутливість IVD</t>
  </si>
  <si>
    <t>46005 Цефотаксимові диски для 
тестування на чутливість IVD</t>
  </si>
  <si>
    <t>44483 Цефтріаксон диски для тестування  на чутливість IVD</t>
  </si>
  <si>
    <t xml:space="preserve">37441 Диск IVD випробування на  сприйнятливость до цефтазидиму </t>
  </si>
  <si>
    <t>45352 Диски / стріпи для тестування на чутливість мікроорганізмів до множинних антибіотиків IVD, набір</t>
  </si>
  <si>
    <t>45359 Ципрофлоксацинові  диски для тестування  на чутливість IVD</t>
  </si>
  <si>
    <t xml:space="preserve">45587 Колістін мінімальна інгібуюча концентрація IVD 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</si>
  <si>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</si>
  <si>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</si>
  <si>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</si>
  <si>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</si>
  <si>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</si>
  <si>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</si>
  <si>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</si>
  <si>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</si>
  <si>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</si>
  <si>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</si>
  <si>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</si>
  <si>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</si>
  <si>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</si>
  <si>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</si>
  <si>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</si>
  <si>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</si>
  <si>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</si>
  <si>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</si>
  <si>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Медико-технічні вимоги на закупівлю реагентів для бактеріологічних досліджень  по відділенню ТКМ  для бактеріологічної лабораторії Українського Референс-центру з клінічної лабораторної діагностики та метрології в 2023 році (1)</t>
  </si>
  <si>
    <t>Лот 1. Реагенти для аналізатора  BacT/ALERT та Vitek MS, хромогенні середовища на виявлення мультирезистентних мікроорганізмів та   диски і системи з антибіотиками для бактеріологічних досліджень:</t>
  </si>
  <si>
    <t>Обгрунтування закупівлі</t>
  </si>
  <si>
    <t xml:space="preserve">Поживний агар </t>
  </si>
  <si>
    <t>кг</t>
  </si>
  <si>
    <t xml:space="preserve">Код ДК 021-2015 - 33696500-0 Лабораторні реактиви </t>
  </si>
  <si>
    <t>Декларація про відповідність № 146-2/03 від 03.02.2015р</t>
  </si>
  <si>
    <t>58649 Поживний агар живильне середовище ІВД</t>
  </si>
  <si>
    <t xml:space="preserve">Основа колумбійського кров'яного агару  </t>
  </si>
  <si>
    <t>58583 Поживний агар живильне середовище ІВД</t>
  </si>
  <si>
    <t>Агар Ендо</t>
  </si>
  <si>
    <t xml:space="preserve">61627 Агар для Enterobacteriaceae живильне середовище ІВД </t>
  </si>
  <si>
    <t>Агар Сабуро з глюкозою і хлорамфеніколом</t>
  </si>
  <si>
    <t>58657 Агар Сабуро  з  актідіоном/хлорамфеніколом/ гентаміцином для культивування грибів живильне середовище ІВД</t>
  </si>
  <si>
    <t xml:space="preserve">Хромагар для визначення та підрахунку уропатогенних  мікроорганізмів </t>
  </si>
  <si>
    <t xml:space="preserve">58695 Агар для урогенитальной анаеробної мікрофлори живильне середовище ІВД </t>
  </si>
  <si>
    <t>Середовище (агар) Мюлера-Хінтона сухе</t>
  </si>
  <si>
    <t>58563- Агар для Candida spp. живильне середовище ІВД, хромогенного</t>
  </si>
  <si>
    <t>Тест-система для виявлення глутаматдегідрогенази +токсинА + токсин В  Clostridium difficile , 10 шт/уп</t>
  </si>
  <si>
    <t>пак</t>
  </si>
  <si>
    <t>Декларація про відповідність № А1 -08</t>
  </si>
  <si>
    <t>50824 Бактерія Clostridium difficile антигени IVD, антитіла</t>
  </si>
  <si>
    <t>Набір діагностичних дисків Hexa Antimyco 01 з амфотерицином В 100 од, клотримазолом 10 мкг, флуконазолом 25 мкг, ітраконазолом 10 мкг, кетоконазолом 10 мкг, ністатином 100од. (10 шт/уп)</t>
  </si>
  <si>
    <t>45352 Диски/стрипи для тестування на чутливість мікроорганізмів до множинних антибіотиківа ІIVD (діагостика invitro) набір</t>
  </si>
  <si>
    <t>Аплікатор стерильний з транспортною пробіркою Amies, віскоза, пластик</t>
  </si>
  <si>
    <t>Декларація про відповідність № 148  від 05.04.2011р</t>
  </si>
  <si>
    <t>62773 - Набір для збору проб неспеціалізований з транспортним середовищем</t>
  </si>
  <si>
    <t>Аплікатор стерильний з транспортною пробіркою Amies та вугіллям, віскоза, пластик</t>
  </si>
  <si>
    <t>Лот 2. Поживні середовища для бактеріологічних досліджень: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</si>
</sst>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3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49"/>
      <name val="Times New Roman"/>
      <family val="1"/>
    </font>
    <font>
      <b/>
      <sz val="10"/>
      <color indexed="57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2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b/>
      <sz val="9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b/>
      <sz val="16"/>
      <name val="Times New Roman"/>
      <family val="1"/>
    </font>
    <font>
      <u val="single"/>
      <sz val="10"/>
      <color theme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20" borderId="6" applyNumberFormat="0" applyAlignment="0" applyProtection="0"/>
    <xf numFmtId="0" fontId="12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5" fillId="2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4" fillId="3" borderId="0" applyNumberFormat="0" applyBorder="0" applyAlignment="0" applyProtection="0"/>
    <xf numFmtId="0" fontId="0" fillId="23" borderId="8" applyNumberFormat="0" applyFont="0" applyAlignment="0" applyProtection="0"/>
    <xf numFmtId="0" fontId="4" fillId="22" borderId="9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49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/>
    </xf>
    <xf numFmtId="49" fontId="2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1" fontId="21" fillId="0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1" fontId="26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9" fillId="0" borderId="0" xfId="0" applyFont="1" applyAlignment="1">
      <alignment/>
    </xf>
    <xf numFmtId="2" fontId="19" fillId="24" borderId="10" xfId="0" applyNumberFormat="1" applyFont="1" applyFill="1" applyBorder="1" applyAlignment="1">
      <alignment horizontal="center" vertical="center"/>
    </xf>
    <xf numFmtId="2" fontId="21" fillId="24" borderId="10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2" fontId="21" fillId="24" borderId="10" xfId="0" applyNumberFormat="1" applyFont="1" applyFill="1" applyBorder="1" applyAlignment="1">
      <alignment horizontal="center" vertical="center" wrapText="1"/>
    </xf>
    <xf numFmtId="2" fontId="21" fillId="24" borderId="11" xfId="0" applyNumberFormat="1" applyFont="1" applyFill="1" applyBorder="1" applyAlignment="1">
      <alignment horizontal="center" vertical="center" wrapText="1"/>
    </xf>
    <xf numFmtId="1" fontId="19" fillId="24" borderId="10" xfId="0" applyNumberFormat="1" applyFont="1" applyFill="1" applyBorder="1" applyAlignment="1">
      <alignment horizontal="center" vertical="center"/>
    </xf>
    <xf numFmtId="49" fontId="27" fillId="24" borderId="10" xfId="55" applyNumberFormat="1" applyFont="1" applyFill="1" applyBorder="1" applyAlignment="1">
      <alignment horizontal="left" vertical="center" wrapText="1"/>
      <protection/>
    </xf>
    <xf numFmtId="1" fontId="19" fillId="6" borderId="10" xfId="0" applyNumberFormat="1" applyFont="1" applyFill="1" applyBorder="1" applyAlignment="1">
      <alignment horizontal="center"/>
    </xf>
    <xf numFmtId="1" fontId="19" fillId="4" borderId="10" xfId="0" applyNumberFormat="1" applyFont="1" applyFill="1" applyBorder="1" applyAlignment="1">
      <alignment horizontal="center"/>
    </xf>
    <xf numFmtId="1" fontId="19" fillId="3" borderId="10" xfId="0" applyNumberFormat="1" applyFont="1" applyFill="1" applyBorder="1" applyAlignment="1">
      <alignment horizontal="center"/>
    </xf>
    <xf numFmtId="1" fontId="19" fillId="5" borderId="10" xfId="0" applyNumberFormat="1" applyFont="1" applyFill="1" applyBorder="1" applyAlignment="1">
      <alignment horizontal="center"/>
    </xf>
    <xf numFmtId="213" fontId="19" fillId="4" borderId="10" xfId="0" applyNumberFormat="1" applyFont="1" applyFill="1" applyBorder="1" applyAlignment="1">
      <alignment horizontal="center"/>
    </xf>
    <xf numFmtId="2" fontId="28" fillId="25" borderId="10" xfId="0" applyNumberFormat="1" applyFont="1" applyFill="1" applyBorder="1" applyAlignment="1">
      <alignment horizontal="center" vertical="center" wrapText="1"/>
    </xf>
    <xf numFmtId="2" fontId="31" fillId="25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left" vertical="center" wrapText="1"/>
    </xf>
    <xf numFmtId="0" fontId="32" fillId="0" borderId="0" xfId="0" applyFont="1" applyFill="1" applyAlignment="1">
      <alignment/>
    </xf>
    <xf numFmtId="0" fontId="20" fillId="0" borderId="0" xfId="0" applyFont="1" applyFill="1" applyAlignment="1">
      <alignment horizontal="left" vertical="center"/>
    </xf>
    <xf numFmtId="0" fontId="32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1" fontId="19" fillId="24" borderId="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0" fontId="19" fillId="26" borderId="9" xfId="0" applyFont="1" applyFill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34" fillId="0" borderId="9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26" borderId="9" xfId="0" applyFont="1" applyFill="1" applyBorder="1" applyAlignment="1">
      <alignment horizontal="left" wrapText="1"/>
    </xf>
    <xf numFmtId="49" fontId="33" fillId="0" borderId="9" xfId="0" applyNumberFormat="1" applyFont="1" applyBorder="1" applyAlignment="1">
      <alignment horizontal="center" vertical="center"/>
    </xf>
    <xf numFmtId="1" fontId="19" fillId="26" borderId="9" xfId="0" applyNumberFormat="1" applyFont="1" applyFill="1" applyBorder="1" applyAlignment="1">
      <alignment horizontal="center" vertical="center"/>
    </xf>
    <xf numFmtId="0" fontId="19" fillId="26" borderId="9" xfId="0" applyFont="1" applyFill="1" applyBorder="1" applyAlignment="1">
      <alignment horizontal="center" vertical="center"/>
    </xf>
    <xf numFmtId="1" fontId="19" fillId="0" borderId="9" xfId="0" applyNumberFormat="1" applyFont="1" applyBorder="1" applyAlignment="1">
      <alignment horizontal="center" vertical="center"/>
    </xf>
    <xf numFmtId="1" fontId="19" fillId="0" borderId="12" xfId="0" applyNumberFormat="1" applyFont="1" applyBorder="1" applyAlignment="1">
      <alignment horizontal="center" vertical="center"/>
    </xf>
    <xf numFmtId="2" fontId="33" fillId="26" borderId="9" xfId="0" applyNumberFormat="1" applyFont="1" applyFill="1" applyBorder="1" applyAlignment="1">
      <alignment horizontal="center" vertical="center"/>
    </xf>
    <xf numFmtId="2" fontId="19" fillId="26" borderId="9" xfId="0" applyNumberFormat="1" applyFont="1" applyFill="1" applyBorder="1" applyAlignment="1">
      <alignment horizontal="center" vertical="center"/>
    </xf>
    <xf numFmtId="2" fontId="19" fillId="0" borderId="9" xfId="0" applyNumberFormat="1" applyFont="1" applyBorder="1" applyAlignment="1">
      <alignment horizontal="center" vertical="center" wrapText="1"/>
    </xf>
    <xf numFmtId="0" fontId="19" fillId="0" borderId="13" xfId="0" applyFont="1" applyBorder="1" applyAlignment="1">
      <alignment horizontal="left" vertical="center" wrapText="1"/>
    </xf>
    <xf numFmtId="49" fontId="33" fillId="0" borderId="14" xfId="0" applyNumberFormat="1" applyFont="1" applyBorder="1" applyAlignment="1">
      <alignment horizontal="center" vertical="center"/>
    </xf>
    <xf numFmtId="1" fontId="19" fillId="26" borderId="13" xfId="0" applyNumberFormat="1" applyFont="1" applyFill="1" applyBorder="1" applyAlignment="1">
      <alignment horizontal="center" vertical="center"/>
    </xf>
    <xf numFmtId="1" fontId="19" fillId="6" borderId="15" xfId="0" applyNumberFormat="1" applyFont="1" applyFill="1" applyBorder="1" applyAlignment="1">
      <alignment horizontal="center"/>
    </xf>
    <xf numFmtId="1" fontId="19" fillId="4" borderId="15" xfId="0" applyNumberFormat="1" applyFont="1" applyFill="1" applyBorder="1" applyAlignment="1">
      <alignment horizontal="center"/>
    </xf>
    <xf numFmtId="1" fontId="19" fillId="3" borderId="15" xfId="0" applyNumberFormat="1" applyFont="1" applyFill="1" applyBorder="1" applyAlignment="1">
      <alignment horizontal="center"/>
    </xf>
    <xf numFmtId="1" fontId="19" fillId="5" borderId="15" xfId="0" applyNumberFormat="1" applyFont="1" applyFill="1" applyBorder="1" applyAlignment="1">
      <alignment horizontal="center"/>
    </xf>
    <xf numFmtId="213" fontId="19" fillId="4" borderId="15" xfId="0" applyNumberFormat="1" applyFont="1" applyFill="1" applyBorder="1" applyAlignment="1">
      <alignment horizontal="center"/>
    </xf>
    <xf numFmtId="1" fontId="19" fillId="24" borderId="15" xfId="0" applyNumberFormat="1" applyFont="1" applyFill="1" applyBorder="1" applyAlignment="1">
      <alignment horizontal="center" vertical="center"/>
    </xf>
    <xf numFmtId="2" fontId="19" fillId="24" borderId="15" xfId="0" applyNumberFormat="1" applyFont="1" applyFill="1" applyBorder="1" applyAlignment="1">
      <alignment horizontal="center" vertical="center"/>
    </xf>
    <xf numFmtId="2" fontId="19" fillId="26" borderId="13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49" fontId="33" fillId="0" borderId="10" xfId="0" applyNumberFormat="1" applyFont="1" applyBorder="1" applyAlignment="1">
      <alignment horizontal="center" vertical="center"/>
    </xf>
    <xf numFmtId="1" fontId="19" fillId="26" borderId="10" xfId="0" applyNumberFormat="1" applyFont="1" applyFill="1" applyBorder="1" applyAlignment="1">
      <alignment horizontal="center" vertical="center"/>
    </xf>
    <xf numFmtId="2" fontId="19" fillId="26" borderId="10" xfId="0" applyNumberFormat="1" applyFont="1" applyFill="1" applyBorder="1" applyAlignment="1">
      <alignment horizontal="center" vertical="center"/>
    </xf>
    <xf numFmtId="2" fontId="33" fillId="0" borderId="9" xfId="0" applyNumberFormat="1" applyFont="1" applyBorder="1" applyAlignment="1">
      <alignment horizontal="center" vertical="center" wrapText="1"/>
    </xf>
    <xf numFmtId="2" fontId="19" fillId="0" borderId="9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 horizontal="left" vertical="center" wrapText="1" shrinkToFit="1"/>
    </xf>
    <xf numFmtId="0" fontId="27" fillId="26" borderId="9" xfId="0" applyFont="1" applyFill="1" applyBorder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/>
    </xf>
    <xf numFmtId="1" fontId="19" fillId="26" borderId="9" xfId="0" applyNumberFormat="1" applyFont="1" applyFill="1" applyBorder="1" applyAlignment="1">
      <alignment horizontal="left" vertical="center" wrapText="1"/>
    </xf>
    <xf numFmtId="1" fontId="19" fillId="26" borderId="13" xfId="0" applyNumberFormat="1" applyFont="1" applyFill="1" applyBorder="1" applyAlignment="1">
      <alignment horizontal="left" vertical="center" wrapText="1"/>
    </xf>
    <xf numFmtId="1" fontId="19" fillId="0" borderId="10" xfId="0" applyNumberFormat="1" applyFont="1" applyBorder="1" applyAlignment="1">
      <alignment horizontal="left" vertical="center" wrapText="1"/>
    </xf>
    <xf numFmtId="1" fontId="19" fillId="0" borderId="9" xfId="0" applyNumberFormat="1" applyFont="1" applyBorder="1" applyAlignment="1">
      <alignment horizontal="left" vertical="center" wrapText="1"/>
    </xf>
    <xf numFmtId="1" fontId="19" fillId="0" borderId="12" xfId="0" applyNumberFormat="1" applyFont="1" applyBorder="1" applyAlignment="1">
      <alignment horizontal="left" vertical="center" wrapText="1"/>
    </xf>
    <xf numFmtId="49" fontId="20" fillId="0" borderId="0" xfId="0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1" fillId="0" borderId="17" xfId="0" applyFont="1" applyFill="1" applyBorder="1" applyAlignment="1">
      <alignment horizontal="center" vertical="center" wrapText="1"/>
    </xf>
    <xf numFmtId="0" fontId="36" fillId="0" borderId="18" xfId="0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38" fillId="0" borderId="20" xfId="0" applyFont="1" applyBorder="1" applyAlignment="1">
      <alignment horizontal="center" wrapText="1"/>
    </xf>
    <xf numFmtId="49" fontId="21" fillId="0" borderId="10" xfId="0" applyNumberFormat="1" applyFont="1" applyFill="1" applyBorder="1" applyAlignment="1">
      <alignment horizontal="left" vertical="center"/>
    </xf>
    <xf numFmtId="49" fontId="21" fillId="0" borderId="11" xfId="0" applyNumberFormat="1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1" fontId="19" fillId="7" borderId="10" xfId="0" applyNumberFormat="1" applyFont="1" applyFill="1" applyBorder="1" applyAlignment="1">
      <alignment horizontal="center"/>
    </xf>
    <xf numFmtId="213" fontId="19" fillId="25" borderId="10" xfId="0" applyNumberFormat="1" applyFont="1" applyFill="1" applyBorder="1" applyAlignment="1">
      <alignment horizontal="center" vertical="center"/>
    </xf>
    <xf numFmtId="2" fontId="19" fillId="0" borderId="10" xfId="55" applyNumberFormat="1" applyFont="1" applyFill="1" applyBorder="1" applyAlignment="1">
      <alignment horizontal="center" vertical="center"/>
      <protection/>
    </xf>
    <xf numFmtId="213" fontId="19" fillId="0" borderId="10" xfId="0" applyNumberFormat="1" applyFont="1" applyFill="1" applyBorder="1" applyAlignment="1">
      <alignment horizontal="center" vertical="center"/>
    </xf>
    <xf numFmtId="1" fontId="19" fillId="24" borderId="10" xfId="0" applyNumberFormat="1" applyFont="1" applyFill="1" applyBorder="1" applyAlignment="1">
      <alignment horizontal="left" vertical="center" wrapText="1"/>
    </xf>
    <xf numFmtId="213" fontId="19" fillId="0" borderId="10" xfId="0" applyNumberFormat="1" applyFont="1" applyBorder="1" applyAlignment="1">
      <alignment horizontal="center" vertical="center"/>
    </xf>
    <xf numFmtId="2" fontId="27" fillId="0" borderId="10" xfId="55" applyNumberFormat="1" applyFont="1" applyFill="1" applyBorder="1" applyAlignment="1">
      <alignment horizontal="center" vertical="center"/>
      <protection/>
    </xf>
    <xf numFmtId="0" fontId="19" fillId="0" borderId="10" xfId="0" applyFont="1" applyBorder="1" applyAlignment="1">
      <alignment horizontal="left" vertical="center" wrapText="1"/>
    </xf>
    <xf numFmtId="1" fontId="19" fillId="0" borderId="10" xfId="0" applyNumberFormat="1" applyFont="1" applyFill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horizontal="left" vertical="center" wrapText="1"/>
    </xf>
    <xf numFmtId="2" fontId="19" fillId="0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left" vertical="center" wrapText="1"/>
    </xf>
  </cellXfs>
  <cellStyles count="52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Обычный 2_Загальна потреба на 2015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"/>
  <sheetViews>
    <sheetView tabSelected="1" zoomScalePageLayoutView="0" workbookViewId="0" topLeftCell="A1">
      <selection activeCell="Z36" sqref="Z36"/>
    </sheetView>
  </sheetViews>
  <sheetFormatPr defaultColWidth="9.140625" defaultRowHeight="27" customHeight="1"/>
  <cols>
    <col min="1" max="1" width="2.7109375" style="0" customWidth="1"/>
    <col min="2" max="2" width="6.140625" style="0" customWidth="1"/>
    <col min="3" max="3" width="30.00390625" style="0" customWidth="1"/>
    <col min="4" max="4" width="6.7109375" style="0" customWidth="1"/>
    <col min="5" max="5" width="10.57421875" style="0" hidden="1" customWidth="1"/>
    <col min="6" max="6" width="0" style="0" hidden="1" customWidth="1"/>
    <col min="7" max="7" width="10.421875" style="0" hidden="1" customWidth="1"/>
    <col min="8" max="8" width="11.00390625" style="0" hidden="1" customWidth="1"/>
    <col min="9" max="9" width="10.7109375" style="0" hidden="1" customWidth="1"/>
    <col min="10" max="10" width="11.8515625" style="0" hidden="1" customWidth="1"/>
    <col min="11" max="11" width="12.7109375" style="0" hidden="1" customWidth="1"/>
    <col min="12" max="12" width="9.140625" style="0" hidden="1" customWidth="1"/>
    <col min="13" max="13" width="6.7109375" style="0" customWidth="1"/>
    <col min="14" max="15" width="9.140625" style="0" hidden="1" customWidth="1"/>
    <col min="16" max="16" width="9.57421875" style="0" customWidth="1"/>
    <col min="17" max="17" width="10.421875" style="0" customWidth="1"/>
    <col min="18" max="18" width="9.28125" style="0" customWidth="1"/>
    <col min="19" max="19" width="10.421875" style="0" customWidth="1"/>
    <col min="20" max="20" width="9.00390625" style="0" customWidth="1"/>
    <col min="21" max="21" width="10.7109375" style="0" customWidth="1"/>
    <col min="22" max="22" width="26.28125" style="0" customWidth="1"/>
    <col min="23" max="23" width="24.421875" style="0" customWidth="1"/>
    <col min="24" max="24" width="37.28125" style="0" customWidth="1"/>
  </cols>
  <sheetData>
    <row r="1" spans="2:24" ht="27" customHeight="1">
      <c r="B1" s="84" t="s">
        <v>111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2:24" ht="39.75" customHeight="1">
      <c r="B2" s="79" t="s">
        <v>109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</row>
    <row r="3" spans="2:24" s="6" customFormat="1" ht="56.25" customHeight="1">
      <c r="B3" s="1" t="s">
        <v>23</v>
      </c>
      <c r="C3" s="2" t="s">
        <v>10</v>
      </c>
      <c r="D3" s="3" t="s">
        <v>11</v>
      </c>
      <c r="E3" s="8" t="s">
        <v>0</v>
      </c>
      <c r="F3" s="9" t="s">
        <v>1</v>
      </c>
      <c r="G3" s="10" t="s">
        <v>2</v>
      </c>
      <c r="H3" s="11" t="s">
        <v>3</v>
      </c>
      <c r="I3" s="12" t="s">
        <v>4</v>
      </c>
      <c r="J3" s="8" t="s">
        <v>5</v>
      </c>
      <c r="K3" s="7" t="s">
        <v>6</v>
      </c>
      <c r="L3" s="7" t="s">
        <v>7</v>
      </c>
      <c r="M3" s="17" t="s">
        <v>16</v>
      </c>
      <c r="N3" s="18" t="s">
        <v>8</v>
      </c>
      <c r="O3" s="18" t="s">
        <v>9</v>
      </c>
      <c r="P3" s="17" t="s">
        <v>24</v>
      </c>
      <c r="Q3" s="19" t="s">
        <v>12</v>
      </c>
      <c r="R3" s="17" t="s">
        <v>25</v>
      </c>
      <c r="S3" s="19" t="s">
        <v>12</v>
      </c>
      <c r="T3" s="19" t="s">
        <v>26</v>
      </c>
      <c r="U3" s="19" t="s">
        <v>12</v>
      </c>
      <c r="V3" s="28" t="s">
        <v>27</v>
      </c>
      <c r="W3" s="13" t="s">
        <v>13</v>
      </c>
      <c r="X3" s="27" t="s">
        <v>28</v>
      </c>
    </row>
    <row r="4" spans="1:25" s="4" customFormat="1" ht="36" customHeight="1">
      <c r="A4" s="5"/>
      <c r="B4" s="36"/>
      <c r="C4" s="81" t="s">
        <v>110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3"/>
      <c r="X4" s="35"/>
      <c r="Y4" s="34"/>
    </row>
    <row r="5" spans="1:25" s="4" customFormat="1" ht="44.25" customHeight="1">
      <c r="A5" s="5"/>
      <c r="B5" s="36" t="s">
        <v>14</v>
      </c>
      <c r="C5" s="37" t="s">
        <v>35</v>
      </c>
      <c r="D5" s="42" t="s">
        <v>33</v>
      </c>
      <c r="E5" s="43">
        <v>2</v>
      </c>
      <c r="F5" s="22"/>
      <c r="G5" s="23"/>
      <c r="H5" s="24"/>
      <c r="I5" s="25"/>
      <c r="J5" s="22"/>
      <c r="K5" s="26"/>
      <c r="L5" s="20"/>
      <c r="M5" s="43">
        <v>1</v>
      </c>
      <c r="N5" s="15"/>
      <c r="O5" s="15"/>
      <c r="P5" s="47">
        <v>33202</v>
      </c>
      <c r="Q5" s="15">
        <f>P5*M5</f>
        <v>33202</v>
      </c>
      <c r="R5" s="65">
        <v>34240</v>
      </c>
      <c r="S5" s="15">
        <f>R5*M5</f>
        <v>34240</v>
      </c>
      <c r="T5" s="15">
        <f>P5/2+R5/2</f>
        <v>33721</v>
      </c>
      <c r="U5" s="15">
        <f>T5*M5</f>
        <v>33721</v>
      </c>
      <c r="V5" s="49" t="s">
        <v>62</v>
      </c>
      <c r="W5" s="37" t="s">
        <v>63</v>
      </c>
      <c r="X5" s="72" t="s">
        <v>66</v>
      </c>
      <c r="Y5" s="34"/>
    </row>
    <row r="6" spans="1:25" s="4" customFormat="1" ht="44.25" customHeight="1">
      <c r="A6" s="5"/>
      <c r="B6" s="36" t="s">
        <v>17</v>
      </c>
      <c r="C6" s="37" t="s">
        <v>36</v>
      </c>
      <c r="D6" s="42" t="s">
        <v>33</v>
      </c>
      <c r="E6" s="43">
        <v>3</v>
      </c>
      <c r="F6" s="22"/>
      <c r="G6" s="23"/>
      <c r="H6" s="24"/>
      <c r="I6" s="25"/>
      <c r="J6" s="22"/>
      <c r="K6" s="26"/>
      <c r="L6" s="20"/>
      <c r="M6" s="43">
        <v>1</v>
      </c>
      <c r="N6" s="15"/>
      <c r="O6" s="15"/>
      <c r="P6" s="47">
        <v>33202</v>
      </c>
      <c r="Q6" s="15">
        <f aca="true" t="shared" si="0" ref="Q6:Q31">P6*M6</f>
        <v>33202</v>
      </c>
      <c r="R6" s="65">
        <v>34240</v>
      </c>
      <c r="S6" s="15">
        <f aca="true" t="shared" si="1" ref="S6:S31">R6*M6</f>
        <v>34240</v>
      </c>
      <c r="T6" s="15">
        <f aca="true" t="shared" si="2" ref="T6:T31">P6/2+R6/2</f>
        <v>33721</v>
      </c>
      <c r="U6" s="15">
        <f aca="true" t="shared" si="3" ref="U6:U31">T6*M6</f>
        <v>33721</v>
      </c>
      <c r="V6" s="49" t="s">
        <v>62</v>
      </c>
      <c r="W6" s="37" t="s">
        <v>63</v>
      </c>
      <c r="X6" s="72" t="s">
        <v>66</v>
      </c>
      <c r="Y6" s="34"/>
    </row>
    <row r="7" spans="1:25" s="4" customFormat="1" ht="36" customHeight="1">
      <c r="A7" s="5"/>
      <c r="B7" s="36" t="s">
        <v>32</v>
      </c>
      <c r="C7" s="41" t="s">
        <v>37</v>
      </c>
      <c r="D7" s="42" t="s">
        <v>33</v>
      </c>
      <c r="E7" s="43">
        <v>1</v>
      </c>
      <c r="F7" s="22"/>
      <c r="G7" s="23"/>
      <c r="H7" s="24"/>
      <c r="I7" s="25"/>
      <c r="J7" s="22"/>
      <c r="K7" s="26"/>
      <c r="L7" s="20"/>
      <c r="M7" s="43">
        <v>1</v>
      </c>
      <c r="N7" s="15"/>
      <c r="O7" s="15"/>
      <c r="P7" s="47">
        <v>33202</v>
      </c>
      <c r="Q7" s="15">
        <f t="shared" si="0"/>
        <v>33202</v>
      </c>
      <c r="R7" s="65">
        <v>34240</v>
      </c>
      <c r="S7" s="15">
        <f t="shared" si="1"/>
        <v>34240</v>
      </c>
      <c r="T7" s="15">
        <f t="shared" si="2"/>
        <v>33721</v>
      </c>
      <c r="U7" s="15">
        <f t="shared" si="3"/>
        <v>33721</v>
      </c>
      <c r="V7" s="49" t="s">
        <v>62</v>
      </c>
      <c r="W7" s="37" t="s">
        <v>63</v>
      </c>
      <c r="X7" s="72" t="s">
        <v>67</v>
      </c>
      <c r="Y7" s="34"/>
    </row>
    <row r="8" spans="1:25" s="4" customFormat="1" ht="36" customHeight="1">
      <c r="A8" s="5"/>
      <c r="B8" s="36" t="s">
        <v>18</v>
      </c>
      <c r="C8" s="37" t="s">
        <v>38</v>
      </c>
      <c r="D8" s="42" t="s">
        <v>33</v>
      </c>
      <c r="E8" s="43">
        <v>1</v>
      </c>
      <c r="F8" s="22"/>
      <c r="G8" s="23"/>
      <c r="H8" s="24"/>
      <c r="I8" s="25"/>
      <c r="J8" s="22"/>
      <c r="K8" s="26"/>
      <c r="L8" s="20"/>
      <c r="M8" s="43">
        <v>1</v>
      </c>
      <c r="N8" s="15"/>
      <c r="O8" s="15"/>
      <c r="P8" s="47">
        <v>26676</v>
      </c>
      <c r="Q8" s="15">
        <f t="shared" si="0"/>
        <v>26676</v>
      </c>
      <c r="R8" s="65">
        <v>27820</v>
      </c>
      <c r="S8" s="15">
        <f t="shared" si="1"/>
        <v>27820</v>
      </c>
      <c r="T8" s="15">
        <f t="shared" si="2"/>
        <v>27248</v>
      </c>
      <c r="U8" s="15">
        <f t="shared" si="3"/>
        <v>27248</v>
      </c>
      <c r="V8" s="49" t="s">
        <v>62</v>
      </c>
      <c r="W8" s="37" t="s">
        <v>63</v>
      </c>
      <c r="X8" s="72" t="s">
        <v>68</v>
      </c>
      <c r="Y8" s="34"/>
    </row>
    <row r="9" spans="1:25" s="4" customFormat="1" ht="36" customHeight="1">
      <c r="A9" s="5"/>
      <c r="B9" s="36" t="s">
        <v>19</v>
      </c>
      <c r="C9" s="37" t="s">
        <v>39</v>
      </c>
      <c r="D9" s="42" t="s">
        <v>33</v>
      </c>
      <c r="E9" s="43">
        <v>1</v>
      </c>
      <c r="F9" s="22"/>
      <c r="G9" s="23"/>
      <c r="H9" s="24"/>
      <c r="I9" s="25"/>
      <c r="J9" s="22"/>
      <c r="K9" s="26"/>
      <c r="L9" s="20"/>
      <c r="M9" s="43">
        <v>1</v>
      </c>
      <c r="N9" s="15"/>
      <c r="O9" s="15"/>
      <c r="P9" s="47">
        <v>26676</v>
      </c>
      <c r="Q9" s="15">
        <f t="shared" si="0"/>
        <v>26676</v>
      </c>
      <c r="R9" s="65">
        <v>27820</v>
      </c>
      <c r="S9" s="15">
        <f t="shared" si="1"/>
        <v>27820</v>
      </c>
      <c r="T9" s="15">
        <f t="shared" si="2"/>
        <v>27248</v>
      </c>
      <c r="U9" s="15">
        <f t="shared" si="3"/>
        <v>27248</v>
      </c>
      <c r="V9" s="49" t="s">
        <v>62</v>
      </c>
      <c r="W9" s="37" t="s">
        <v>63</v>
      </c>
      <c r="X9" s="73" t="s">
        <v>69</v>
      </c>
      <c r="Y9" s="34"/>
    </row>
    <row r="10" spans="1:25" s="4" customFormat="1" ht="36" customHeight="1">
      <c r="A10" s="5"/>
      <c r="B10" s="36" t="s">
        <v>20</v>
      </c>
      <c r="C10" s="37" t="s">
        <v>40</v>
      </c>
      <c r="D10" s="44" t="s">
        <v>33</v>
      </c>
      <c r="E10" s="43">
        <v>3</v>
      </c>
      <c r="F10" s="22"/>
      <c r="G10" s="23"/>
      <c r="H10" s="24"/>
      <c r="I10" s="25"/>
      <c r="J10" s="22"/>
      <c r="K10" s="26"/>
      <c r="L10" s="20"/>
      <c r="M10" s="43">
        <v>1</v>
      </c>
      <c r="N10" s="15"/>
      <c r="O10" s="15"/>
      <c r="P10" s="48">
        <v>8930</v>
      </c>
      <c r="Q10" s="15">
        <f t="shared" si="0"/>
        <v>8930</v>
      </c>
      <c r="R10" s="48">
        <v>9600</v>
      </c>
      <c r="S10" s="15">
        <f t="shared" si="1"/>
        <v>9600</v>
      </c>
      <c r="T10" s="15">
        <f t="shared" si="2"/>
        <v>9265</v>
      </c>
      <c r="U10" s="15">
        <f t="shared" si="3"/>
        <v>9265</v>
      </c>
      <c r="V10" s="49" t="s">
        <v>62</v>
      </c>
      <c r="W10" s="67" t="s">
        <v>64</v>
      </c>
      <c r="X10" s="74" t="s">
        <v>70</v>
      </c>
      <c r="Y10" s="34"/>
    </row>
    <row r="11" spans="1:25" s="4" customFormat="1" ht="51">
      <c r="A11" s="5"/>
      <c r="B11" s="36" t="s">
        <v>21</v>
      </c>
      <c r="C11" s="38" t="s">
        <v>41</v>
      </c>
      <c r="D11" s="42" t="s">
        <v>33</v>
      </c>
      <c r="E11" s="43">
        <v>2</v>
      </c>
      <c r="F11" s="22"/>
      <c r="G11" s="23"/>
      <c r="H11" s="24"/>
      <c r="I11" s="25"/>
      <c r="J11" s="22"/>
      <c r="K11" s="26"/>
      <c r="L11" s="20"/>
      <c r="M11" s="43">
        <v>2</v>
      </c>
      <c r="N11" s="15"/>
      <c r="O11" s="15"/>
      <c r="P11" s="48">
        <v>2518</v>
      </c>
      <c r="Q11" s="15">
        <f t="shared" si="0"/>
        <v>5036</v>
      </c>
      <c r="R11" s="48">
        <v>26700</v>
      </c>
      <c r="S11" s="15">
        <f t="shared" si="1"/>
        <v>53400</v>
      </c>
      <c r="T11" s="15">
        <f t="shared" si="2"/>
        <v>14609</v>
      </c>
      <c r="U11" s="15">
        <f t="shared" si="3"/>
        <v>29218</v>
      </c>
      <c r="V11" s="49" t="s">
        <v>62</v>
      </c>
      <c r="W11" s="68" t="s">
        <v>65</v>
      </c>
      <c r="X11" s="72" t="s">
        <v>71</v>
      </c>
      <c r="Y11" s="34"/>
    </row>
    <row r="12" spans="1:25" s="4" customFormat="1" ht="36" customHeight="1">
      <c r="A12" s="5"/>
      <c r="B12" s="36" t="s">
        <v>22</v>
      </c>
      <c r="C12" s="38" t="s">
        <v>42</v>
      </c>
      <c r="D12" s="42" t="s">
        <v>33</v>
      </c>
      <c r="E12" s="43">
        <v>20</v>
      </c>
      <c r="F12" s="22"/>
      <c r="G12" s="23"/>
      <c r="H12" s="24"/>
      <c r="I12" s="25"/>
      <c r="J12" s="22"/>
      <c r="K12" s="26"/>
      <c r="L12" s="20"/>
      <c r="M12" s="43">
        <v>10</v>
      </c>
      <c r="N12" s="15"/>
      <c r="O12" s="15"/>
      <c r="P12" s="48">
        <v>2976</v>
      </c>
      <c r="Q12" s="15">
        <f t="shared" si="0"/>
        <v>29760</v>
      </c>
      <c r="R12" s="48">
        <v>3100</v>
      </c>
      <c r="S12" s="15">
        <f t="shared" si="1"/>
        <v>31000</v>
      </c>
      <c r="T12" s="15">
        <f t="shared" si="2"/>
        <v>3038</v>
      </c>
      <c r="U12" s="15">
        <f t="shared" si="3"/>
        <v>30380</v>
      </c>
      <c r="V12" s="49" t="s">
        <v>62</v>
      </c>
      <c r="W12" s="68" t="s">
        <v>65</v>
      </c>
      <c r="X12" s="72" t="s">
        <v>72</v>
      </c>
      <c r="Y12" s="34"/>
    </row>
    <row r="13" spans="1:25" s="4" customFormat="1" ht="55.5" customHeight="1">
      <c r="A13" s="5"/>
      <c r="B13" s="36" t="s">
        <v>34</v>
      </c>
      <c r="C13" s="38" t="s">
        <v>43</v>
      </c>
      <c r="D13" s="42" t="s">
        <v>33</v>
      </c>
      <c r="E13" s="43">
        <v>20</v>
      </c>
      <c r="F13" s="22"/>
      <c r="G13" s="23"/>
      <c r="H13" s="24"/>
      <c r="I13" s="25"/>
      <c r="J13" s="22"/>
      <c r="K13" s="26"/>
      <c r="L13" s="20"/>
      <c r="M13" s="43">
        <v>10</v>
      </c>
      <c r="N13" s="15"/>
      <c r="O13" s="15"/>
      <c r="P13" s="48">
        <v>3550</v>
      </c>
      <c r="Q13" s="15">
        <f t="shared" si="0"/>
        <v>35500</v>
      </c>
      <c r="R13" s="48">
        <v>3700</v>
      </c>
      <c r="S13" s="15">
        <f t="shared" si="1"/>
        <v>37000</v>
      </c>
      <c r="T13" s="15">
        <f t="shared" si="2"/>
        <v>3625</v>
      </c>
      <c r="U13" s="15">
        <f t="shared" si="3"/>
        <v>36250</v>
      </c>
      <c r="V13" s="49" t="s">
        <v>62</v>
      </c>
      <c r="W13" s="68" t="s">
        <v>65</v>
      </c>
      <c r="X13" s="72" t="s">
        <v>72</v>
      </c>
      <c r="Y13" s="34"/>
    </row>
    <row r="14" spans="1:25" s="4" customFormat="1" ht="39.75" customHeight="1">
      <c r="A14" s="5"/>
      <c r="B14" s="36" t="s">
        <v>91</v>
      </c>
      <c r="C14" s="38" t="s">
        <v>44</v>
      </c>
      <c r="D14" s="42" t="s">
        <v>33</v>
      </c>
      <c r="E14" s="43">
        <v>6</v>
      </c>
      <c r="F14" s="22"/>
      <c r="G14" s="23"/>
      <c r="H14" s="24"/>
      <c r="I14" s="25"/>
      <c r="J14" s="22"/>
      <c r="K14" s="26"/>
      <c r="L14" s="20"/>
      <c r="M14" s="43">
        <v>3</v>
      </c>
      <c r="N14" s="15"/>
      <c r="O14" s="15"/>
      <c r="P14" s="48">
        <v>2675</v>
      </c>
      <c r="Q14" s="15">
        <f t="shared" si="0"/>
        <v>8025</v>
      </c>
      <c r="R14" s="48">
        <v>2960</v>
      </c>
      <c r="S14" s="15">
        <f t="shared" si="1"/>
        <v>8880</v>
      </c>
      <c r="T14" s="15">
        <f t="shared" si="2"/>
        <v>2817.5</v>
      </c>
      <c r="U14" s="15">
        <f t="shared" si="3"/>
        <v>8452.5</v>
      </c>
      <c r="V14" s="49" t="s">
        <v>62</v>
      </c>
      <c r="W14" s="68" t="s">
        <v>65</v>
      </c>
      <c r="X14" s="72" t="s">
        <v>73</v>
      </c>
      <c r="Y14" s="34"/>
    </row>
    <row r="15" spans="1:25" s="4" customFormat="1" ht="36" customHeight="1">
      <c r="A15" s="5"/>
      <c r="B15" s="36" t="s">
        <v>92</v>
      </c>
      <c r="C15" s="37" t="s">
        <v>45</v>
      </c>
      <c r="D15" s="42" t="s">
        <v>33</v>
      </c>
      <c r="E15" s="43">
        <v>2</v>
      </c>
      <c r="F15" s="22"/>
      <c r="G15" s="23"/>
      <c r="H15" s="24"/>
      <c r="I15" s="25"/>
      <c r="J15" s="22"/>
      <c r="K15" s="26"/>
      <c r="L15" s="20"/>
      <c r="M15" s="43">
        <v>1</v>
      </c>
      <c r="N15" s="15"/>
      <c r="O15" s="15"/>
      <c r="P15" s="48">
        <v>3549</v>
      </c>
      <c r="Q15" s="15">
        <f t="shared" si="0"/>
        <v>3549</v>
      </c>
      <c r="R15" s="66">
        <v>3700</v>
      </c>
      <c r="S15" s="15">
        <f t="shared" si="1"/>
        <v>3700</v>
      </c>
      <c r="T15" s="15">
        <f t="shared" si="2"/>
        <v>3624.5</v>
      </c>
      <c r="U15" s="15">
        <f t="shared" si="3"/>
        <v>3624.5</v>
      </c>
      <c r="V15" s="49" t="s">
        <v>62</v>
      </c>
      <c r="W15" s="68" t="s">
        <v>65</v>
      </c>
      <c r="X15" s="72" t="s">
        <v>74</v>
      </c>
      <c r="Y15" s="34"/>
    </row>
    <row r="16" spans="1:25" s="4" customFormat="1" ht="36" customHeight="1">
      <c r="A16" s="5"/>
      <c r="B16" s="36" t="s">
        <v>93</v>
      </c>
      <c r="C16" s="38" t="s">
        <v>46</v>
      </c>
      <c r="D16" s="42" t="s">
        <v>33</v>
      </c>
      <c r="E16" s="45">
        <v>1</v>
      </c>
      <c r="F16" s="22"/>
      <c r="G16" s="23"/>
      <c r="H16" s="24"/>
      <c r="I16" s="25"/>
      <c r="J16" s="22"/>
      <c r="K16" s="26"/>
      <c r="L16" s="20"/>
      <c r="M16" s="45">
        <v>1</v>
      </c>
      <c r="N16" s="15"/>
      <c r="O16" s="15"/>
      <c r="P16" s="48">
        <v>915</v>
      </c>
      <c r="Q16" s="15">
        <f t="shared" si="0"/>
        <v>915</v>
      </c>
      <c r="R16" s="65">
        <v>960</v>
      </c>
      <c r="S16" s="15">
        <f t="shared" si="1"/>
        <v>960</v>
      </c>
      <c r="T16" s="15">
        <f t="shared" si="2"/>
        <v>937.5</v>
      </c>
      <c r="U16" s="15">
        <f t="shared" si="3"/>
        <v>937.5</v>
      </c>
      <c r="V16" s="49" t="s">
        <v>62</v>
      </c>
      <c r="W16" s="68" t="s">
        <v>65</v>
      </c>
      <c r="X16" s="75" t="s">
        <v>75</v>
      </c>
      <c r="Y16" s="34"/>
    </row>
    <row r="17" spans="1:25" s="4" customFormat="1" ht="36" customHeight="1">
      <c r="A17" s="5"/>
      <c r="B17" s="36" t="s">
        <v>94</v>
      </c>
      <c r="C17" s="39" t="s">
        <v>47</v>
      </c>
      <c r="D17" s="42" t="s">
        <v>33</v>
      </c>
      <c r="E17" s="45">
        <v>2</v>
      </c>
      <c r="F17" s="22"/>
      <c r="G17" s="23"/>
      <c r="H17" s="24"/>
      <c r="I17" s="25"/>
      <c r="J17" s="22"/>
      <c r="K17" s="26"/>
      <c r="L17" s="20"/>
      <c r="M17" s="45">
        <v>1</v>
      </c>
      <c r="N17" s="15"/>
      <c r="O17" s="15"/>
      <c r="P17" s="48">
        <v>915</v>
      </c>
      <c r="Q17" s="15">
        <f t="shared" si="0"/>
        <v>915</v>
      </c>
      <c r="R17" s="65">
        <v>960</v>
      </c>
      <c r="S17" s="15">
        <f t="shared" si="1"/>
        <v>960</v>
      </c>
      <c r="T17" s="15">
        <f t="shared" si="2"/>
        <v>937.5</v>
      </c>
      <c r="U17" s="15">
        <f t="shared" si="3"/>
        <v>937.5</v>
      </c>
      <c r="V17" s="49" t="s">
        <v>62</v>
      </c>
      <c r="W17" s="68" t="s">
        <v>65</v>
      </c>
      <c r="X17" s="38" t="s">
        <v>76</v>
      </c>
      <c r="Y17" s="34"/>
    </row>
    <row r="18" spans="1:25" s="4" customFormat="1" ht="36" customHeight="1">
      <c r="A18" s="5"/>
      <c r="B18" s="36" t="s">
        <v>95</v>
      </c>
      <c r="C18" s="40" t="s">
        <v>48</v>
      </c>
      <c r="D18" s="42" t="s">
        <v>33</v>
      </c>
      <c r="E18" s="46">
        <v>1</v>
      </c>
      <c r="F18" s="22"/>
      <c r="G18" s="23"/>
      <c r="H18" s="24"/>
      <c r="I18" s="25"/>
      <c r="J18" s="22"/>
      <c r="K18" s="26"/>
      <c r="L18" s="20"/>
      <c r="M18" s="46">
        <v>1</v>
      </c>
      <c r="N18" s="15"/>
      <c r="O18" s="15"/>
      <c r="P18" s="48">
        <v>915</v>
      </c>
      <c r="Q18" s="15">
        <f t="shared" si="0"/>
        <v>915</v>
      </c>
      <c r="R18" s="65">
        <v>960</v>
      </c>
      <c r="S18" s="15">
        <f t="shared" si="1"/>
        <v>960</v>
      </c>
      <c r="T18" s="15">
        <f t="shared" si="2"/>
        <v>937.5</v>
      </c>
      <c r="U18" s="15">
        <f t="shared" si="3"/>
        <v>937.5</v>
      </c>
      <c r="V18" s="49" t="s">
        <v>62</v>
      </c>
      <c r="W18" s="68" t="s">
        <v>65</v>
      </c>
      <c r="X18" s="76" t="s">
        <v>77</v>
      </c>
      <c r="Y18" s="34"/>
    </row>
    <row r="19" spans="1:25" s="4" customFormat="1" ht="36" customHeight="1">
      <c r="A19" s="5"/>
      <c r="B19" s="36" t="s">
        <v>96</v>
      </c>
      <c r="C19" s="38" t="s">
        <v>49</v>
      </c>
      <c r="D19" s="42" t="s">
        <v>33</v>
      </c>
      <c r="E19" s="45">
        <v>2</v>
      </c>
      <c r="F19" s="22"/>
      <c r="G19" s="23"/>
      <c r="H19" s="24"/>
      <c r="I19" s="25"/>
      <c r="J19" s="22"/>
      <c r="K19" s="26"/>
      <c r="L19" s="20"/>
      <c r="M19" s="45">
        <v>1</v>
      </c>
      <c r="N19" s="15"/>
      <c r="O19" s="15"/>
      <c r="P19" s="48">
        <v>915</v>
      </c>
      <c r="Q19" s="15">
        <f t="shared" si="0"/>
        <v>915</v>
      </c>
      <c r="R19" s="65">
        <v>960</v>
      </c>
      <c r="S19" s="15">
        <f t="shared" si="1"/>
        <v>960</v>
      </c>
      <c r="T19" s="15">
        <f t="shared" si="2"/>
        <v>937.5</v>
      </c>
      <c r="U19" s="15">
        <f t="shared" si="3"/>
        <v>937.5</v>
      </c>
      <c r="V19" s="49" t="s">
        <v>62</v>
      </c>
      <c r="W19" s="68" t="s">
        <v>65</v>
      </c>
      <c r="X19" s="75" t="s">
        <v>78</v>
      </c>
      <c r="Y19" s="34"/>
    </row>
    <row r="20" spans="1:25" s="4" customFormat="1" ht="36" customHeight="1">
      <c r="A20" s="5"/>
      <c r="B20" s="36" t="s">
        <v>97</v>
      </c>
      <c r="C20" s="37" t="s">
        <v>50</v>
      </c>
      <c r="D20" s="42" t="s">
        <v>33</v>
      </c>
      <c r="E20" s="45">
        <v>1</v>
      </c>
      <c r="F20" s="22"/>
      <c r="G20" s="23"/>
      <c r="H20" s="24"/>
      <c r="I20" s="25"/>
      <c r="J20" s="22"/>
      <c r="K20" s="26"/>
      <c r="L20" s="20"/>
      <c r="M20" s="45">
        <v>1</v>
      </c>
      <c r="N20" s="15"/>
      <c r="O20" s="15"/>
      <c r="P20" s="48">
        <v>915</v>
      </c>
      <c r="Q20" s="15">
        <f t="shared" si="0"/>
        <v>915</v>
      </c>
      <c r="R20" s="65">
        <v>960</v>
      </c>
      <c r="S20" s="15">
        <f t="shared" si="1"/>
        <v>960</v>
      </c>
      <c r="T20" s="15">
        <f t="shared" si="2"/>
        <v>937.5</v>
      </c>
      <c r="U20" s="15">
        <f t="shared" si="3"/>
        <v>937.5</v>
      </c>
      <c r="V20" s="49" t="s">
        <v>62</v>
      </c>
      <c r="W20" s="68" t="s">
        <v>65</v>
      </c>
      <c r="X20" s="38" t="s">
        <v>79</v>
      </c>
      <c r="Y20" s="34"/>
    </row>
    <row r="21" spans="1:25" s="4" customFormat="1" ht="36" customHeight="1">
      <c r="A21" s="5"/>
      <c r="B21" s="36" t="s">
        <v>98</v>
      </c>
      <c r="C21" s="37" t="s">
        <v>51</v>
      </c>
      <c r="D21" s="42" t="s">
        <v>33</v>
      </c>
      <c r="E21" s="45">
        <v>3</v>
      </c>
      <c r="F21" s="22"/>
      <c r="G21" s="23"/>
      <c r="H21" s="24"/>
      <c r="I21" s="25"/>
      <c r="J21" s="22"/>
      <c r="K21" s="26"/>
      <c r="L21" s="20"/>
      <c r="M21" s="45">
        <v>1</v>
      </c>
      <c r="N21" s="15"/>
      <c r="O21" s="15"/>
      <c r="P21" s="48">
        <v>915</v>
      </c>
      <c r="Q21" s="15">
        <f t="shared" si="0"/>
        <v>915</v>
      </c>
      <c r="R21" s="65">
        <v>960</v>
      </c>
      <c r="S21" s="15">
        <f t="shared" si="1"/>
        <v>960</v>
      </c>
      <c r="T21" s="15">
        <f t="shared" si="2"/>
        <v>937.5</v>
      </c>
      <c r="U21" s="15">
        <f t="shared" si="3"/>
        <v>937.5</v>
      </c>
      <c r="V21" s="49" t="s">
        <v>62</v>
      </c>
      <c r="W21" s="68" t="s">
        <v>65</v>
      </c>
      <c r="X21" s="75" t="s">
        <v>80</v>
      </c>
      <c r="Y21" s="34"/>
    </row>
    <row r="22" spans="1:25" s="4" customFormat="1" ht="36" customHeight="1">
      <c r="A22" s="5"/>
      <c r="B22" s="36" t="s">
        <v>99</v>
      </c>
      <c r="C22" s="38" t="s">
        <v>52</v>
      </c>
      <c r="D22" s="42" t="s">
        <v>33</v>
      </c>
      <c r="E22" s="45">
        <v>1</v>
      </c>
      <c r="F22" s="22"/>
      <c r="G22" s="23"/>
      <c r="H22" s="24"/>
      <c r="I22" s="25"/>
      <c r="J22" s="22"/>
      <c r="K22" s="26"/>
      <c r="L22" s="20"/>
      <c r="M22" s="45">
        <v>1</v>
      </c>
      <c r="N22" s="15"/>
      <c r="O22" s="15"/>
      <c r="P22" s="48">
        <v>915</v>
      </c>
      <c r="Q22" s="15">
        <f t="shared" si="0"/>
        <v>915</v>
      </c>
      <c r="R22" s="65">
        <v>960</v>
      </c>
      <c r="S22" s="15">
        <f t="shared" si="1"/>
        <v>960</v>
      </c>
      <c r="T22" s="15">
        <f t="shared" si="2"/>
        <v>937.5</v>
      </c>
      <c r="U22" s="15">
        <f t="shared" si="3"/>
        <v>937.5</v>
      </c>
      <c r="V22" s="49" t="s">
        <v>62</v>
      </c>
      <c r="W22" s="68" t="s">
        <v>65</v>
      </c>
      <c r="X22" s="72" t="s">
        <v>81</v>
      </c>
      <c r="Y22" s="34"/>
    </row>
    <row r="23" spans="1:25" s="4" customFormat="1" ht="36" customHeight="1">
      <c r="A23" s="5"/>
      <c r="B23" s="36" t="s">
        <v>100</v>
      </c>
      <c r="C23" s="38" t="s">
        <v>53</v>
      </c>
      <c r="D23" s="42" t="s">
        <v>33</v>
      </c>
      <c r="E23" s="45">
        <v>2</v>
      </c>
      <c r="F23" s="22"/>
      <c r="G23" s="23"/>
      <c r="H23" s="24"/>
      <c r="I23" s="25"/>
      <c r="J23" s="22"/>
      <c r="K23" s="26"/>
      <c r="L23" s="20"/>
      <c r="M23" s="45">
        <v>1</v>
      </c>
      <c r="N23" s="15"/>
      <c r="O23" s="15"/>
      <c r="P23" s="48">
        <v>915</v>
      </c>
      <c r="Q23" s="15">
        <f t="shared" si="0"/>
        <v>915</v>
      </c>
      <c r="R23" s="65">
        <v>960</v>
      </c>
      <c r="S23" s="15">
        <f t="shared" si="1"/>
        <v>960</v>
      </c>
      <c r="T23" s="15">
        <f t="shared" si="2"/>
        <v>937.5</v>
      </c>
      <c r="U23" s="15">
        <f t="shared" si="3"/>
        <v>937.5</v>
      </c>
      <c r="V23" s="49" t="s">
        <v>62</v>
      </c>
      <c r="W23" s="68" t="s">
        <v>65</v>
      </c>
      <c r="X23" s="38" t="s">
        <v>82</v>
      </c>
      <c r="Y23" s="34"/>
    </row>
    <row r="24" spans="1:25" s="4" customFormat="1" ht="36" customHeight="1">
      <c r="A24" s="5"/>
      <c r="B24" s="36" t="s">
        <v>101</v>
      </c>
      <c r="C24" s="38" t="s">
        <v>54</v>
      </c>
      <c r="D24" s="42" t="s">
        <v>33</v>
      </c>
      <c r="E24" s="45">
        <v>2</v>
      </c>
      <c r="F24" s="22"/>
      <c r="G24" s="23"/>
      <c r="H24" s="24"/>
      <c r="I24" s="25"/>
      <c r="J24" s="22"/>
      <c r="K24" s="26"/>
      <c r="L24" s="20"/>
      <c r="M24" s="45">
        <v>1</v>
      </c>
      <c r="N24" s="15"/>
      <c r="O24" s="15"/>
      <c r="P24" s="48">
        <v>915</v>
      </c>
      <c r="Q24" s="15">
        <f t="shared" si="0"/>
        <v>915</v>
      </c>
      <c r="R24" s="65">
        <v>960</v>
      </c>
      <c r="S24" s="15">
        <f t="shared" si="1"/>
        <v>960</v>
      </c>
      <c r="T24" s="15">
        <f t="shared" si="2"/>
        <v>937.5</v>
      </c>
      <c r="U24" s="15">
        <f t="shared" si="3"/>
        <v>937.5</v>
      </c>
      <c r="V24" s="49" t="s">
        <v>62</v>
      </c>
      <c r="W24" s="68" t="s">
        <v>65</v>
      </c>
      <c r="X24" s="38" t="s">
        <v>83</v>
      </c>
      <c r="Y24" s="34"/>
    </row>
    <row r="25" spans="1:25" s="4" customFormat="1" ht="36" customHeight="1">
      <c r="A25" s="5"/>
      <c r="B25" s="36" t="s">
        <v>102</v>
      </c>
      <c r="C25" s="38" t="s">
        <v>55</v>
      </c>
      <c r="D25" s="42" t="s">
        <v>33</v>
      </c>
      <c r="E25" s="43">
        <v>2</v>
      </c>
      <c r="F25" s="22"/>
      <c r="G25" s="23"/>
      <c r="H25" s="24"/>
      <c r="I25" s="25"/>
      <c r="J25" s="22"/>
      <c r="K25" s="26"/>
      <c r="L25" s="20"/>
      <c r="M25" s="43">
        <v>1</v>
      </c>
      <c r="N25" s="15"/>
      <c r="O25" s="15"/>
      <c r="P25" s="48">
        <v>915</v>
      </c>
      <c r="Q25" s="15">
        <f t="shared" si="0"/>
        <v>915</v>
      </c>
      <c r="R25" s="65">
        <v>960</v>
      </c>
      <c r="S25" s="15">
        <f t="shared" si="1"/>
        <v>960</v>
      </c>
      <c r="T25" s="15">
        <f t="shared" si="2"/>
        <v>937.5</v>
      </c>
      <c r="U25" s="15">
        <f t="shared" si="3"/>
        <v>937.5</v>
      </c>
      <c r="V25" s="49" t="s">
        <v>62</v>
      </c>
      <c r="W25" s="68" t="s">
        <v>65</v>
      </c>
      <c r="X25" s="38" t="s">
        <v>84</v>
      </c>
      <c r="Y25" s="34"/>
    </row>
    <row r="26" spans="1:25" s="4" customFormat="1" ht="36" customHeight="1">
      <c r="A26" s="5"/>
      <c r="B26" s="36" t="s">
        <v>103</v>
      </c>
      <c r="C26" s="39" t="s">
        <v>56</v>
      </c>
      <c r="D26" s="42" t="s">
        <v>33</v>
      </c>
      <c r="E26" s="43">
        <v>1</v>
      </c>
      <c r="F26" s="22"/>
      <c r="G26" s="23"/>
      <c r="H26" s="24"/>
      <c r="I26" s="25"/>
      <c r="J26" s="22"/>
      <c r="K26" s="26"/>
      <c r="L26" s="20"/>
      <c r="M26" s="43">
        <v>1</v>
      </c>
      <c r="N26" s="15"/>
      <c r="O26" s="15"/>
      <c r="P26" s="48">
        <v>915</v>
      </c>
      <c r="Q26" s="15">
        <f t="shared" si="0"/>
        <v>915</v>
      </c>
      <c r="R26" s="65">
        <v>960</v>
      </c>
      <c r="S26" s="15">
        <f t="shared" si="1"/>
        <v>960</v>
      </c>
      <c r="T26" s="15">
        <f t="shared" si="2"/>
        <v>937.5</v>
      </c>
      <c r="U26" s="15">
        <f t="shared" si="3"/>
        <v>937.5</v>
      </c>
      <c r="V26" s="49" t="s">
        <v>62</v>
      </c>
      <c r="W26" s="68" t="s">
        <v>65</v>
      </c>
      <c r="X26" s="75" t="s">
        <v>85</v>
      </c>
      <c r="Y26" s="34"/>
    </row>
    <row r="27" spans="1:25" s="4" customFormat="1" ht="36" customHeight="1">
      <c r="A27" s="5"/>
      <c r="B27" s="36" t="s">
        <v>104</v>
      </c>
      <c r="C27" s="38" t="s">
        <v>57</v>
      </c>
      <c r="D27" s="42" t="s">
        <v>33</v>
      </c>
      <c r="E27" s="43">
        <v>2</v>
      </c>
      <c r="F27" s="22"/>
      <c r="G27" s="23"/>
      <c r="H27" s="24"/>
      <c r="I27" s="25"/>
      <c r="J27" s="22"/>
      <c r="K27" s="26"/>
      <c r="L27" s="20"/>
      <c r="M27" s="43">
        <v>1</v>
      </c>
      <c r="N27" s="15"/>
      <c r="O27" s="15"/>
      <c r="P27" s="48">
        <v>915</v>
      </c>
      <c r="Q27" s="15">
        <f t="shared" si="0"/>
        <v>915</v>
      </c>
      <c r="R27" s="65">
        <v>960</v>
      </c>
      <c r="S27" s="15">
        <f t="shared" si="1"/>
        <v>960</v>
      </c>
      <c r="T27" s="15">
        <f t="shared" si="2"/>
        <v>937.5</v>
      </c>
      <c r="U27" s="15">
        <f t="shared" si="3"/>
        <v>937.5</v>
      </c>
      <c r="V27" s="49" t="s">
        <v>62</v>
      </c>
      <c r="W27" s="68" t="s">
        <v>65</v>
      </c>
      <c r="X27" s="38" t="s">
        <v>86</v>
      </c>
      <c r="Y27" s="34"/>
    </row>
    <row r="28" spans="1:25" s="4" customFormat="1" ht="36" customHeight="1">
      <c r="A28" s="5"/>
      <c r="B28" s="36" t="s">
        <v>105</v>
      </c>
      <c r="C28" s="39" t="s">
        <v>58</v>
      </c>
      <c r="D28" s="42" t="s">
        <v>33</v>
      </c>
      <c r="E28" s="45">
        <v>2</v>
      </c>
      <c r="F28" s="22"/>
      <c r="G28" s="23"/>
      <c r="H28" s="24"/>
      <c r="I28" s="25"/>
      <c r="J28" s="22"/>
      <c r="K28" s="26"/>
      <c r="L28" s="20"/>
      <c r="M28" s="45">
        <v>1</v>
      </c>
      <c r="N28" s="15"/>
      <c r="O28" s="15"/>
      <c r="P28" s="48">
        <v>915</v>
      </c>
      <c r="Q28" s="15">
        <f t="shared" si="0"/>
        <v>915</v>
      </c>
      <c r="R28" s="65">
        <v>960</v>
      </c>
      <c r="S28" s="15">
        <f t="shared" si="1"/>
        <v>960</v>
      </c>
      <c r="T28" s="15">
        <f t="shared" si="2"/>
        <v>937.5</v>
      </c>
      <c r="U28" s="15">
        <f t="shared" si="3"/>
        <v>937.5</v>
      </c>
      <c r="V28" s="49" t="s">
        <v>62</v>
      </c>
      <c r="W28" s="68" t="s">
        <v>65</v>
      </c>
      <c r="X28" s="75" t="s">
        <v>87</v>
      </c>
      <c r="Y28" s="34"/>
    </row>
    <row r="29" spans="1:25" s="4" customFormat="1" ht="36" customHeight="1">
      <c r="A29" s="5"/>
      <c r="B29" s="36" t="s">
        <v>106</v>
      </c>
      <c r="C29" s="38" t="s">
        <v>59</v>
      </c>
      <c r="D29" s="42" t="s">
        <v>33</v>
      </c>
      <c r="E29" s="45">
        <v>1</v>
      </c>
      <c r="F29" s="22"/>
      <c r="G29" s="23"/>
      <c r="H29" s="24"/>
      <c r="I29" s="25"/>
      <c r="J29" s="22"/>
      <c r="K29" s="26"/>
      <c r="L29" s="20"/>
      <c r="M29" s="45">
        <v>1</v>
      </c>
      <c r="N29" s="15"/>
      <c r="O29" s="15"/>
      <c r="P29" s="49">
        <v>2750</v>
      </c>
      <c r="Q29" s="15">
        <f t="shared" si="0"/>
        <v>2750</v>
      </c>
      <c r="R29" s="66">
        <v>2860</v>
      </c>
      <c r="S29" s="15">
        <f t="shared" si="1"/>
        <v>2860</v>
      </c>
      <c r="T29" s="15">
        <f t="shared" si="2"/>
        <v>2805</v>
      </c>
      <c r="U29" s="15">
        <f t="shared" si="3"/>
        <v>2805</v>
      </c>
      <c r="V29" s="49" t="s">
        <v>62</v>
      </c>
      <c r="W29" s="68" t="s">
        <v>65</v>
      </c>
      <c r="X29" s="38" t="s">
        <v>88</v>
      </c>
      <c r="Y29" s="34"/>
    </row>
    <row r="30" spans="1:25" s="4" customFormat="1" ht="36" customHeight="1">
      <c r="A30" s="5"/>
      <c r="B30" s="36" t="s">
        <v>107</v>
      </c>
      <c r="C30" s="38" t="s">
        <v>60</v>
      </c>
      <c r="D30" s="42" t="s">
        <v>33</v>
      </c>
      <c r="E30" s="43">
        <v>2</v>
      </c>
      <c r="F30" s="22"/>
      <c r="G30" s="23"/>
      <c r="H30" s="24"/>
      <c r="I30" s="25"/>
      <c r="J30" s="22"/>
      <c r="K30" s="26"/>
      <c r="L30" s="20"/>
      <c r="M30" s="43">
        <v>1</v>
      </c>
      <c r="N30" s="15"/>
      <c r="O30" s="15"/>
      <c r="P30" s="49">
        <v>915</v>
      </c>
      <c r="Q30" s="15">
        <f t="shared" si="0"/>
        <v>915</v>
      </c>
      <c r="R30" s="65">
        <v>960</v>
      </c>
      <c r="S30" s="15">
        <f t="shared" si="1"/>
        <v>960</v>
      </c>
      <c r="T30" s="15">
        <f t="shared" si="2"/>
        <v>937.5</v>
      </c>
      <c r="U30" s="15">
        <f t="shared" si="3"/>
        <v>937.5</v>
      </c>
      <c r="V30" s="49" t="s">
        <v>62</v>
      </c>
      <c r="W30" s="68" t="s">
        <v>65</v>
      </c>
      <c r="X30" s="72" t="s">
        <v>89</v>
      </c>
      <c r="Y30" s="34"/>
    </row>
    <row r="31" spans="1:25" s="4" customFormat="1" ht="36" customHeight="1">
      <c r="A31" s="5"/>
      <c r="B31" s="36" t="s">
        <v>108</v>
      </c>
      <c r="C31" s="50" t="s">
        <v>61</v>
      </c>
      <c r="D31" s="51" t="s">
        <v>33</v>
      </c>
      <c r="E31" s="52">
        <v>2</v>
      </c>
      <c r="F31" s="53"/>
      <c r="G31" s="54"/>
      <c r="H31" s="55"/>
      <c r="I31" s="56"/>
      <c r="J31" s="53"/>
      <c r="K31" s="57"/>
      <c r="L31" s="58"/>
      <c r="M31" s="52">
        <v>1</v>
      </c>
      <c r="N31" s="59"/>
      <c r="O31" s="59"/>
      <c r="P31" s="60">
        <v>3320</v>
      </c>
      <c r="Q31" s="15">
        <f t="shared" si="0"/>
        <v>3320</v>
      </c>
      <c r="R31" s="48">
        <v>3400</v>
      </c>
      <c r="S31" s="15">
        <f t="shared" si="1"/>
        <v>3400</v>
      </c>
      <c r="T31" s="15">
        <f t="shared" si="2"/>
        <v>3360</v>
      </c>
      <c r="U31" s="15">
        <f t="shared" si="3"/>
        <v>3360</v>
      </c>
      <c r="V31" s="49" t="s">
        <v>62</v>
      </c>
      <c r="W31" s="68" t="s">
        <v>65</v>
      </c>
      <c r="X31" s="75" t="s">
        <v>90</v>
      </c>
      <c r="Y31" s="34"/>
    </row>
    <row r="32" spans="1:25" s="4" customFormat="1" ht="36" customHeight="1">
      <c r="A32" s="5"/>
      <c r="B32" s="36"/>
      <c r="C32" s="61" t="s">
        <v>15</v>
      </c>
      <c r="D32" s="62"/>
      <c r="E32" s="63"/>
      <c r="F32" s="22"/>
      <c r="G32" s="23"/>
      <c r="H32" s="24"/>
      <c r="I32" s="25"/>
      <c r="J32" s="22"/>
      <c r="K32" s="26"/>
      <c r="L32" s="20"/>
      <c r="M32" s="63"/>
      <c r="N32" s="15"/>
      <c r="O32" s="15"/>
      <c r="P32" s="64"/>
      <c r="Q32" s="16">
        <f>SUM(Q5:Q31)</f>
        <v>262638</v>
      </c>
      <c r="R32" s="15"/>
      <c r="S32" s="16">
        <f>SUM(S5:S31)</f>
        <v>321640</v>
      </c>
      <c r="T32" s="15"/>
      <c r="U32" s="16">
        <f>SUM(U5:U31)</f>
        <v>292139</v>
      </c>
      <c r="V32" s="29"/>
      <c r="W32" s="21"/>
      <c r="X32" s="35"/>
      <c r="Y32" s="34"/>
    </row>
    <row r="33" spans="3:24" ht="29.25" customHeight="1">
      <c r="C33" s="70"/>
      <c r="D33" s="78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14"/>
      <c r="T33" s="14"/>
      <c r="U33" s="69"/>
      <c r="V33" s="71"/>
      <c r="W33" s="71"/>
      <c r="X33" s="69"/>
    </row>
    <row r="34" spans="2:24" ht="54" customHeight="1">
      <c r="B34" s="1" t="s">
        <v>23</v>
      </c>
      <c r="C34" s="2" t="s">
        <v>10</v>
      </c>
      <c r="D34" s="3" t="s">
        <v>11</v>
      </c>
      <c r="E34" s="8" t="s">
        <v>0</v>
      </c>
      <c r="F34" s="9" t="s">
        <v>1</v>
      </c>
      <c r="G34" s="10" t="s">
        <v>2</v>
      </c>
      <c r="H34" s="11" t="s">
        <v>3</v>
      </c>
      <c r="I34" s="12" t="s">
        <v>4</v>
      </c>
      <c r="J34" s="8" t="s">
        <v>5</v>
      </c>
      <c r="K34" s="7" t="s">
        <v>6</v>
      </c>
      <c r="L34" s="7" t="s">
        <v>7</v>
      </c>
      <c r="M34" s="17" t="s">
        <v>16</v>
      </c>
      <c r="N34" s="18" t="s">
        <v>8</v>
      </c>
      <c r="O34" s="18" t="s">
        <v>9</v>
      </c>
      <c r="P34" s="17" t="s">
        <v>24</v>
      </c>
      <c r="Q34" s="19" t="s">
        <v>12</v>
      </c>
      <c r="R34" s="17" t="s">
        <v>25</v>
      </c>
      <c r="S34" s="19" t="s">
        <v>12</v>
      </c>
      <c r="T34" s="19" t="s">
        <v>26</v>
      </c>
      <c r="U34" s="19" t="s">
        <v>12</v>
      </c>
      <c r="V34" s="28" t="s">
        <v>27</v>
      </c>
      <c r="W34" s="13" t="s">
        <v>13</v>
      </c>
      <c r="X34" s="27" t="s">
        <v>28</v>
      </c>
    </row>
    <row r="35" spans="2:24" ht="36" customHeight="1">
      <c r="B35" s="85" t="s">
        <v>137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6"/>
    </row>
    <row r="36" spans="2:24" ht="36" customHeight="1">
      <c r="B36" s="36" t="s">
        <v>14</v>
      </c>
      <c r="C36" s="87" t="s">
        <v>112</v>
      </c>
      <c r="D36" s="88" t="s">
        <v>113</v>
      </c>
      <c r="E36" s="89"/>
      <c r="F36" s="22"/>
      <c r="G36" s="23"/>
      <c r="H36" s="24"/>
      <c r="I36" s="25"/>
      <c r="J36" s="22"/>
      <c r="K36" s="26">
        <v>0</v>
      </c>
      <c r="L36" s="20"/>
      <c r="M36" s="90">
        <v>0.5</v>
      </c>
      <c r="N36" s="15"/>
      <c r="O36" s="15"/>
      <c r="P36" s="91">
        <v>6692</v>
      </c>
      <c r="Q36" s="15">
        <f>P36*M36</f>
        <v>3346</v>
      </c>
      <c r="R36" s="15">
        <v>6700</v>
      </c>
      <c r="S36" s="15">
        <f aca="true" t="shared" si="4" ref="S36:S44">R36*M36</f>
        <v>3350</v>
      </c>
      <c r="T36" s="15">
        <f aca="true" t="shared" si="5" ref="T36:T44">(P36+R36)/2</f>
        <v>6696</v>
      </c>
      <c r="U36" s="15">
        <f aca="true" t="shared" si="6" ref="U36:U44">T36*M36</f>
        <v>3348</v>
      </c>
      <c r="V36" s="29" t="s">
        <v>114</v>
      </c>
      <c r="W36" s="21" t="s">
        <v>115</v>
      </c>
      <c r="X36" s="35" t="s">
        <v>116</v>
      </c>
    </row>
    <row r="37" spans="2:24" ht="36" customHeight="1">
      <c r="B37" s="36" t="s">
        <v>17</v>
      </c>
      <c r="C37" s="87" t="s">
        <v>117</v>
      </c>
      <c r="D37" s="88" t="s">
        <v>113</v>
      </c>
      <c r="E37" s="89"/>
      <c r="F37" s="22"/>
      <c r="G37" s="23"/>
      <c r="H37" s="24"/>
      <c r="I37" s="25"/>
      <c r="J37" s="22"/>
      <c r="K37" s="26">
        <v>15</v>
      </c>
      <c r="L37" s="20"/>
      <c r="M37" s="92">
        <v>1</v>
      </c>
      <c r="N37" s="15"/>
      <c r="O37" s="15"/>
      <c r="P37" s="91">
        <v>7990</v>
      </c>
      <c r="Q37" s="15">
        <f aca="true" t="shared" si="7" ref="Q37:Q44">P37*M37</f>
        <v>7990</v>
      </c>
      <c r="R37" s="15">
        <v>8420</v>
      </c>
      <c r="S37" s="15">
        <f t="shared" si="4"/>
        <v>8420</v>
      </c>
      <c r="T37" s="15">
        <f t="shared" si="5"/>
        <v>8205</v>
      </c>
      <c r="U37" s="15">
        <f t="shared" si="6"/>
        <v>8205</v>
      </c>
      <c r="V37" s="29" t="s">
        <v>114</v>
      </c>
      <c r="W37" s="21" t="s">
        <v>115</v>
      </c>
      <c r="X37" s="93" t="s">
        <v>118</v>
      </c>
    </row>
    <row r="38" spans="2:24" ht="36" customHeight="1">
      <c r="B38" s="36" t="s">
        <v>32</v>
      </c>
      <c r="C38" s="87" t="s">
        <v>119</v>
      </c>
      <c r="D38" s="88" t="s">
        <v>113</v>
      </c>
      <c r="E38" s="89"/>
      <c r="F38" s="22"/>
      <c r="G38" s="23"/>
      <c r="H38" s="24"/>
      <c r="I38" s="25"/>
      <c r="J38" s="22"/>
      <c r="K38" s="26">
        <v>3</v>
      </c>
      <c r="L38" s="20"/>
      <c r="M38" s="92">
        <v>0.5</v>
      </c>
      <c r="N38" s="15"/>
      <c r="O38" s="15"/>
      <c r="P38" s="91">
        <v>5980</v>
      </c>
      <c r="Q38" s="15">
        <f t="shared" si="7"/>
        <v>2990</v>
      </c>
      <c r="R38" s="15">
        <v>5970</v>
      </c>
      <c r="S38" s="15">
        <f t="shared" si="4"/>
        <v>2985</v>
      </c>
      <c r="T38" s="15">
        <f t="shared" si="5"/>
        <v>5975</v>
      </c>
      <c r="U38" s="15">
        <f t="shared" si="6"/>
        <v>2987.5</v>
      </c>
      <c r="V38" s="29" t="s">
        <v>114</v>
      </c>
      <c r="W38" s="21" t="s">
        <v>115</v>
      </c>
      <c r="X38" s="35" t="s">
        <v>120</v>
      </c>
    </row>
    <row r="39" spans="2:24" ht="36" customHeight="1">
      <c r="B39" s="36" t="s">
        <v>18</v>
      </c>
      <c r="C39" s="87" t="s">
        <v>121</v>
      </c>
      <c r="D39" s="88" t="s">
        <v>113</v>
      </c>
      <c r="E39" s="89"/>
      <c r="F39" s="22"/>
      <c r="G39" s="23"/>
      <c r="H39" s="24"/>
      <c r="I39" s="25"/>
      <c r="J39" s="22"/>
      <c r="K39" s="26">
        <v>3</v>
      </c>
      <c r="L39" s="20"/>
      <c r="M39" s="92">
        <v>1</v>
      </c>
      <c r="N39" s="15"/>
      <c r="O39" s="15"/>
      <c r="P39" s="91">
        <v>12980</v>
      </c>
      <c r="Q39" s="15">
        <f t="shared" si="7"/>
        <v>12980</v>
      </c>
      <c r="R39" s="15">
        <v>12990</v>
      </c>
      <c r="S39" s="15">
        <f t="shared" si="4"/>
        <v>12990</v>
      </c>
      <c r="T39" s="15">
        <f t="shared" si="5"/>
        <v>12985</v>
      </c>
      <c r="U39" s="15">
        <f t="shared" si="6"/>
        <v>12985</v>
      </c>
      <c r="V39" s="29" t="s">
        <v>114</v>
      </c>
      <c r="W39" s="21" t="s">
        <v>115</v>
      </c>
      <c r="X39" s="93" t="s">
        <v>122</v>
      </c>
    </row>
    <row r="40" spans="2:24" ht="51" customHeight="1">
      <c r="B40" s="36" t="s">
        <v>19</v>
      </c>
      <c r="C40" s="87" t="s">
        <v>123</v>
      </c>
      <c r="D40" s="88" t="s">
        <v>113</v>
      </c>
      <c r="E40" s="89"/>
      <c r="F40" s="22"/>
      <c r="G40" s="23"/>
      <c r="H40" s="24"/>
      <c r="I40" s="25"/>
      <c r="J40" s="22"/>
      <c r="K40" s="26">
        <v>0.5</v>
      </c>
      <c r="L40" s="20"/>
      <c r="M40" s="94">
        <v>1</v>
      </c>
      <c r="N40" s="15"/>
      <c r="O40" s="15"/>
      <c r="P40" s="95">
        <v>19480</v>
      </c>
      <c r="Q40" s="15">
        <f t="shared" si="7"/>
        <v>19480</v>
      </c>
      <c r="R40" s="15">
        <v>20100</v>
      </c>
      <c r="S40" s="15">
        <f t="shared" si="4"/>
        <v>20100</v>
      </c>
      <c r="T40" s="15">
        <f t="shared" si="5"/>
        <v>19790</v>
      </c>
      <c r="U40" s="15">
        <f t="shared" si="6"/>
        <v>19790</v>
      </c>
      <c r="V40" s="29" t="s">
        <v>114</v>
      </c>
      <c r="W40" s="21" t="s">
        <v>115</v>
      </c>
      <c r="X40" s="93" t="s">
        <v>124</v>
      </c>
    </row>
    <row r="41" spans="2:24" ht="36" customHeight="1">
      <c r="B41" s="36" t="s">
        <v>20</v>
      </c>
      <c r="C41" s="96" t="s">
        <v>125</v>
      </c>
      <c r="D41" s="88" t="s">
        <v>113</v>
      </c>
      <c r="E41" s="89"/>
      <c r="F41" s="22"/>
      <c r="G41" s="23"/>
      <c r="H41" s="24"/>
      <c r="I41" s="25"/>
      <c r="J41" s="22"/>
      <c r="K41" s="26"/>
      <c r="L41" s="20"/>
      <c r="M41" s="94">
        <v>0.5</v>
      </c>
      <c r="N41" s="15"/>
      <c r="O41" s="15"/>
      <c r="P41" s="95">
        <v>7600</v>
      </c>
      <c r="Q41" s="15">
        <f t="shared" si="7"/>
        <v>3800</v>
      </c>
      <c r="R41" s="15">
        <v>8200</v>
      </c>
      <c r="S41" s="15">
        <f t="shared" si="4"/>
        <v>4100</v>
      </c>
      <c r="T41" s="15">
        <f t="shared" si="5"/>
        <v>7900</v>
      </c>
      <c r="U41" s="15">
        <f t="shared" si="6"/>
        <v>3950</v>
      </c>
      <c r="V41" s="29" t="s">
        <v>114</v>
      </c>
      <c r="W41" s="21" t="s">
        <v>115</v>
      </c>
      <c r="X41" s="97" t="s">
        <v>126</v>
      </c>
    </row>
    <row r="42" spans="2:24" ht="60.75" customHeight="1">
      <c r="B42" s="36" t="s">
        <v>21</v>
      </c>
      <c r="C42" s="37" t="s">
        <v>127</v>
      </c>
      <c r="D42" s="88" t="s">
        <v>128</v>
      </c>
      <c r="E42" s="89"/>
      <c r="F42" s="22"/>
      <c r="G42" s="23"/>
      <c r="H42" s="24"/>
      <c r="I42" s="25"/>
      <c r="J42" s="22"/>
      <c r="K42" s="26"/>
      <c r="L42" s="20"/>
      <c r="M42" s="94">
        <v>4</v>
      </c>
      <c r="N42" s="15"/>
      <c r="O42" s="15"/>
      <c r="P42" s="95">
        <v>4500</v>
      </c>
      <c r="Q42" s="15">
        <f t="shared" si="7"/>
        <v>18000</v>
      </c>
      <c r="R42" s="15">
        <v>5000</v>
      </c>
      <c r="S42" s="15">
        <f t="shared" si="4"/>
        <v>20000</v>
      </c>
      <c r="T42" s="15">
        <f t="shared" si="5"/>
        <v>4750</v>
      </c>
      <c r="U42" s="15">
        <f t="shared" si="6"/>
        <v>19000</v>
      </c>
      <c r="V42" s="29" t="s">
        <v>114</v>
      </c>
      <c r="W42" s="21" t="s">
        <v>129</v>
      </c>
      <c r="X42" s="98" t="s">
        <v>130</v>
      </c>
    </row>
    <row r="43" spans="2:24" ht="96.75" customHeight="1">
      <c r="B43" s="36" t="s">
        <v>22</v>
      </c>
      <c r="C43" s="87" t="s">
        <v>131</v>
      </c>
      <c r="D43" s="88" t="s">
        <v>33</v>
      </c>
      <c r="E43" s="89"/>
      <c r="F43" s="22"/>
      <c r="G43" s="23"/>
      <c r="H43" s="24"/>
      <c r="I43" s="25"/>
      <c r="J43" s="22"/>
      <c r="K43" s="26"/>
      <c r="L43" s="20"/>
      <c r="M43" s="90">
        <v>2</v>
      </c>
      <c r="N43" s="15"/>
      <c r="O43" s="15"/>
      <c r="P43" s="91">
        <v>231</v>
      </c>
      <c r="Q43" s="15">
        <f>P43*M43</f>
        <v>462</v>
      </c>
      <c r="R43" s="15">
        <v>255</v>
      </c>
      <c r="S43" s="15">
        <f>R43*M43</f>
        <v>510</v>
      </c>
      <c r="T43" s="15">
        <f>(P43+R43)/2</f>
        <v>243</v>
      </c>
      <c r="U43" s="15">
        <f>T43*M43</f>
        <v>486</v>
      </c>
      <c r="V43" s="29" t="s">
        <v>114</v>
      </c>
      <c r="W43" s="21" t="s">
        <v>115</v>
      </c>
      <c r="X43" s="35" t="s">
        <v>132</v>
      </c>
    </row>
    <row r="44" spans="2:24" ht="51" customHeight="1">
      <c r="B44" s="36" t="s">
        <v>34</v>
      </c>
      <c r="C44" s="87" t="s">
        <v>133</v>
      </c>
      <c r="D44" s="88" t="s">
        <v>33</v>
      </c>
      <c r="E44" s="89"/>
      <c r="F44" s="22"/>
      <c r="G44" s="23"/>
      <c r="H44" s="24"/>
      <c r="I44" s="25"/>
      <c r="J44" s="22"/>
      <c r="K44" s="26">
        <v>10</v>
      </c>
      <c r="L44" s="20"/>
      <c r="M44" s="94">
        <v>1000</v>
      </c>
      <c r="N44" s="15"/>
      <c r="O44" s="15"/>
      <c r="P44" s="91">
        <v>11</v>
      </c>
      <c r="Q44" s="15">
        <f t="shared" si="7"/>
        <v>11000</v>
      </c>
      <c r="R44" s="15">
        <v>12</v>
      </c>
      <c r="S44" s="15">
        <f t="shared" si="4"/>
        <v>12000</v>
      </c>
      <c r="T44" s="15">
        <f t="shared" si="5"/>
        <v>11.5</v>
      </c>
      <c r="U44" s="15">
        <f t="shared" si="6"/>
        <v>11500</v>
      </c>
      <c r="V44" s="29" t="s">
        <v>114</v>
      </c>
      <c r="W44" s="21" t="s">
        <v>134</v>
      </c>
      <c r="X44" s="97" t="s">
        <v>135</v>
      </c>
    </row>
    <row r="45" spans="2:24" ht="42" customHeight="1">
      <c r="B45" s="36" t="s">
        <v>91</v>
      </c>
      <c r="C45" s="87" t="s">
        <v>136</v>
      </c>
      <c r="D45" s="88" t="s">
        <v>33</v>
      </c>
      <c r="E45" s="89"/>
      <c r="F45" s="22"/>
      <c r="G45" s="23"/>
      <c r="H45" s="24"/>
      <c r="I45" s="25"/>
      <c r="J45" s="22"/>
      <c r="K45" s="26">
        <v>0.5</v>
      </c>
      <c r="L45" s="20"/>
      <c r="M45" s="90">
        <v>900</v>
      </c>
      <c r="N45" s="15"/>
      <c r="O45" s="15"/>
      <c r="P45" s="91">
        <v>13</v>
      </c>
      <c r="Q45" s="15">
        <f>P45*M45</f>
        <v>11700</v>
      </c>
      <c r="R45" s="15">
        <v>14</v>
      </c>
      <c r="S45" s="15">
        <f>R45*M45</f>
        <v>12600</v>
      </c>
      <c r="T45" s="15">
        <f>(P45+R45)/2</f>
        <v>13.5</v>
      </c>
      <c r="U45" s="15">
        <f>T45*M45</f>
        <v>12150</v>
      </c>
      <c r="V45" s="29" t="s">
        <v>114</v>
      </c>
      <c r="W45" s="21" t="s">
        <v>134</v>
      </c>
      <c r="X45" s="35" t="s">
        <v>135</v>
      </c>
    </row>
    <row r="46" spans="2:24" ht="27" customHeight="1">
      <c r="B46" s="36"/>
      <c r="C46" s="99" t="s">
        <v>15</v>
      </c>
      <c r="D46" s="88"/>
      <c r="E46" s="89"/>
      <c r="F46" s="22"/>
      <c r="G46" s="23"/>
      <c r="H46" s="24"/>
      <c r="I46" s="25"/>
      <c r="J46" s="22"/>
      <c r="K46" s="26"/>
      <c r="L46" s="20"/>
      <c r="M46" s="90"/>
      <c r="N46" s="15"/>
      <c r="O46" s="15"/>
      <c r="P46" s="100"/>
      <c r="Q46" s="16">
        <f>SUM(Q36:Q45)</f>
        <v>91748</v>
      </c>
      <c r="R46" s="16"/>
      <c r="S46" s="16">
        <f>SUM(S36:S45)</f>
        <v>97055</v>
      </c>
      <c r="T46" s="16"/>
      <c r="U46" s="16">
        <f>SUM(U36:U45)</f>
        <v>94401.5</v>
      </c>
      <c r="V46" s="101"/>
      <c r="W46" s="21"/>
      <c r="X46" s="35"/>
    </row>
    <row r="47" spans="4:14" ht="27" customHeight="1">
      <c r="D47" s="77"/>
      <c r="E47" s="77"/>
      <c r="F47" s="30"/>
      <c r="G47" s="30"/>
      <c r="H47" s="30"/>
      <c r="I47" s="30"/>
      <c r="J47" s="30"/>
      <c r="K47" s="30"/>
      <c r="L47" s="30"/>
      <c r="M47" s="30"/>
      <c r="N47" s="31" t="s">
        <v>29</v>
      </c>
    </row>
    <row r="48" spans="4:14" ht="27" customHeight="1">
      <c r="D48" s="77"/>
      <c r="E48" s="77"/>
      <c r="F48" s="30"/>
      <c r="G48" s="30"/>
      <c r="H48" s="30"/>
      <c r="I48" s="30"/>
      <c r="J48" s="30"/>
      <c r="K48" s="30"/>
      <c r="L48" s="30"/>
      <c r="M48" s="30"/>
      <c r="N48" s="31" t="s">
        <v>30</v>
      </c>
    </row>
    <row r="49" spans="4:14" ht="27" customHeight="1">
      <c r="D49" s="77"/>
      <c r="E49" s="77"/>
      <c r="F49" s="32"/>
      <c r="G49" s="32"/>
      <c r="H49" s="32"/>
      <c r="I49" s="32"/>
      <c r="J49" s="32"/>
      <c r="K49" s="32"/>
      <c r="L49" s="32"/>
      <c r="M49" s="32"/>
      <c r="N49" s="33" t="s">
        <v>31</v>
      </c>
    </row>
  </sheetData>
  <sheetProtection/>
  <mergeCells count="8">
    <mergeCell ref="D47:E47"/>
    <mergeCell ref="B1:X1"/>
    <mergeCell ref="B35:X35"/>
    <mergeCell ref="B2:X2"/>
    <mergeCell ref="D33:R33"/>
    <mergeCell ref="C4:W4"/>
    <mergeCell ref="D48:E48"/>
    <mergeCell ref="D49:E49"/>
  </mergeCells>
  <printOptions/>
  <pageMargins left="0.07874015748031496" right="0.07874015748031496" top="0.7874015748031497" bottom="0.3937007874015748" header="0.15748031496062992" footer="0.15748031496062992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2023-02-27T08:51:53Z</cp:lastPrinted>
  <dcterms:created xsi:type="dcterms:W3CDTF">1996-10-08T23:32:33Z</dcterms:created>
  <dcterms:modified xsi:type="dcterms:W3CDTF">2023-03-23T14:42:47Z</dcterms:modified>
  <cp:category/>
  <cp:version/>
  <cp:contentType/>
  <cp:contentStatus/>
</cp:coreProperties>
</file>