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910" windowHeight="9135" tabRatio="500" activeTab="0"/>
  </bookViews>
  <sheets>
    <sheet name="середовища та диски" sheetId="1" r:id="rId1"/>
  </sheets>
  <definedNames/>
  <calcPr fullCalcOnLoad="1"/>
</workbook>
</file>

<file path=xl/sharedStrings.xml><?xml version="1.0" encoding="utf-8"?>
<sst xmlns="http://schemas.openxmlformats.org/spreadsheetml/2006/main" count="86" uniqueCount="55">
  <si>
    <t xml:space="preserve"> №з/п</t>
  </si>
  <si>
    <t>Назва реактиву, або еквівалент</t>
  </si>
  <si>
    <t>Од.вим.</t>
  </si>
  <si>
    <t>Відділ біохімічних досліджень</t>
  </si>
  <si>
    <t>Відділ загально-клінічних досліджень</t>
  </si>
  <si>
    <t>Відділ імунологічних та мікробіологічних досліджень</t>
  </si>
  <si>
    <t>Відділ молекулярної діагностики</t>
  </si>
  <si>
    <t>Відділ експрес-діагностики</t>
  </si>
  <si>
    <t>Відділ лабораторного обстеження та контролю якості донорської крові</t>
  </si>
  <si>
    <t>Бактеріологічна лабораторія</t>
  </si>
  <si>
    <t>Старший лаборант УРЦ</t>
  </si>
  <si>
    <t>Загальна кіль-кість</t>
  </si>
  <si>
    <t>Ціна за 1 одиницю без ПДВ</t>
  </si>
  <si>
    <t>ПДВ за 1 одиницю</t>
  </si>
  <si>
    <t xml:space="preserve">Цінова пропозиція фірми №1,  з ПДВ </t>
  </si>
  <si>
    <t>Загальна сума</t>
  </si>
  <si>
    <t xml:space="preserve">Цінова пропозиція фірми №2,  з ПДВ </t>
  </si>
  <si>
    <t xml:space="preserve">Ціна середня, з ПДВ </t>
  </si>
  <si>
    <t xml:space="preserve">Національний класифікатор України
Єдиний закупівельний словник ДК 021:2015  </t>
  </si>
  <si>
    <t>Відомості про державну реєстрацію/технічний регламент</t>
  </si>
  <si>
    <t>Національний класифікатор України Класифікатор медичних виробів НК 024:2019</t>
  </si>
  <si>
    <t>1</t>
  </si>
  <si>
    <t>Хромогенне середовище для скрінінгу метициллінрезистентного Staphylococcus aureus, 20×90 мм чашок</t>
  </si>
  <si>
    <t>шт.</t>
  </si>
  <si>
    <t xml:space="preserve">Код ДК 021-2015 - 33696500-0 Лабораторні реактиви </t>
  </si>
  <si>
    <t>Декларація про відповідність № UKR- 010 від 06.08.2018р.</t>
  </si>
  <si>
    <t>58637 Агар для метилін резистентного Staphylococcus  aureus живильне середовище ІВД, хромогенного</t>
  </si>
  <si>
    <t>2</t>
  </si>
  <si>
    <t>Хромогенне середовище для виділення штамів продуцентів ESBL, 20×90 мм чашок</t>
  </si>
  <si>
    <t>58600 БЛРС агар для Enterobacteriacae живильне середовище ІВД, хромогенного</t>
  </si>
  <si>
    <t>3</t>
  </si>
  <si>
    <t>Хромогенне середовище для скринінгу Enterobactericeae, що продукують карбопенемазу, 20×90 мм чашок</t>
  </si>
  <si>
    <t>4</t>
  </si>
  <si>
    <t>Хромогенне середовище для ванкоміцинрезистентних ентерококів VRE, 20×90 мм чашок</t>
  </si>
  <si>
    <t>58573 Хромогенний агар для виявлення ванкоміцин-резистентних ентерококів (VRE) живильне середовище ІВД</t>
  </si>
  <si>
    <t>5</t>
  </si>
  <si>
    <t>Cелективне хромогенне середовище для скрінінга карбапенемазпродукції у ентеробактерій (OXA48 и KPC)  20×90 мм чашок</t>
  </si>
  <si>
    <t>6</t>
  </si>
  <si>
    <t>Хромогенне середовище для детекції та ідентифікації  Clostridium difficile  20×90 мм чашок</t>
  </si>
  <si>
    <t>58577 Агар для Clostridium difficille живильне середовище ІВД</t>
  </si>
  <si>
    <t>7</t>
  </si>
  <si>
    <t>Тест-система для виявлення токсинів   Clostridium difficile  A+B, 10 шт/уп</t>
  </si>
  <si>
    <t>50823 - Бактерія Clostridium difficile антигени IVD, набір, реакція аглютинації</t>
  </si>
  <si>
    <t>8</t>
  </si>
  <si>
    <t>Тест-система для виявлення глутаматдегідрогенази Clostridium difficile , 10 шт/уп</t>
  </si>
  <si>
    <r>
      <rPr>
        <sz val="10"/>
        <rFont val="Times New Roman"/>
        <family val="1"/>
      </rPr>
      <t xml:space="preserve">50831 - </t>
    </r>
    <r>
      <rPr>
        <sz val="10"/>
        <color indexed="8"/>
        <rFont val="Times New Roman"/>
        <family val="1"/>
      </rPr>
      <t>Бактерія Clostridium difficile антигени IVD, набір, імунохроматографічний, експрес-аналіз</t>
    </r>
  </si>
  <si>
    <t>9</t>
  </si>
  <si>
    <t xml:space="preserve">  Диски Meropenem MRP 5 мкг, 5×50 дисків</t>
  </si>
  <si>
    <t xml:space="preserve">59147 меропенем диски для тестування на чутливість ІВД </t>
  </si>
  <si>
    <t>10</t>
  </si>
  <si>
    <t>Транспортна пробірка з середовищем Емієс, з гнучкою паличкою ПС із віскозою, кольоровим ковпачком, одноразова , ступінь чистоти np ПЦР, стерильна R, CE / IVD</t>
  </si>
  <si>
    <t>57930 Набір для збору зразків із транспортним середовищем Amies агар, без деревного вугілля</t>
  </si>
  <si>
    <t>Всього</t>
  </si>
  <si>
    <t>Медико-технічні вимоги на закупівлю реагентів (хромогенні поживні середовища для скринінгу на наявність резистентної мікрофлори) для бактеріологічної лабораторії Українського Референс-центру з клінічної лабораторної діагностики та метрології в 2023р.</t>
  </si>
  <si>
    <t>Обгрунтування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</si>
</sst>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0.0"/>
  </numFmts>
  <fonts count="49">
    <font>
      <sz val="10"/>
      <name val="Arial"/>
      <family val="0"/>
    </font>
    <font>
      <b/>
      <sz val="10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49"/>
      <name val="Times New Roman"/>
      <family val="1"/>
    </font>
    <font>
      <b/>
      <sz val="10"/>
      <color indexed="57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2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name val="Arial"/>
      <family val="2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9" fontId="0" fillId="0" borderId="0" applyFill="0" applyBorder="0" applyAlignment="0" applyProtection="0"/>
    <xf numFmtId="0" fontId="34" fillId="21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7" applyNumberFormat="0" applyFill="0" applyAlignment="0" applyProtection="0"/>
    <xf numFmtId="0" fontId="45" fillId="31" borderId="0" applyNumberFormat="0" applyBorder="0" applyAlignment="0" applyProtection="0"/>
    <xf numFmtId="0" fontId="0" fillId="32" borderId="8" applyNumberFormat="0" applyFont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1" fontId="10" fillId="34" borderId="10" xfId="0" applyNumberFormat="1" applyFont="1" applyFill="1" applyBorder="1" applyAlignment="1">
      <alignment horizontal="center"/>
    </xf>
    <xf numFmtId="1" fontId="10" fillId="35" borderId="10" xfId="0" applyNumberFormat="1" applyFont="1" applyFill="1" applyBorder="1" applyAlignment="1">
      <alignment horizontal="center"/>
    </xf>
    <xf numFmtId="1" fontId="10" fillId="36" borderId="10" xfId="0" applyNumberFormat="1" applyFont="1" applyFill="1" applyBorder="1" applyAlignment="1">
      <alignment horizontal="center"/>
    </xf>
    <xf numFmtId="1" fontId="10" fillId="37" borderId="10" xfId="0" applyNumberFormat="1" applyFont="1" applyFill="1" applyBorder="1" applyAlignment="1">
      <alignment horizontal="center"/>
    </xf>
    <xf numFmtId="1" fontId="10" fillId="38" borderId="10" xfId="0" applyNumberFormat="1" applyFont="1" applyFill="1" applyBorder="1" applyAlignment="1">
      <alignment horizontal="center"/>
    </xf>
    <xf numFmtId="1" fontId="10" fillId="39" borderId="10" xfId="0" applyNumberFormat="1" applyFont="1" applyFill="1" applyBorder="1" applyAlignment="1">
      <alignment horizontal="center"/>
    </xf>
    <xf numFmtId="172" fontId="10" fillId="0" borderId="10" xfId="0" applyNumberFormat="1" applyFont="1" applyBorder="1" applyAlignment="1">
      <alignment horizontal="center" vertical="center"/>
    </xf>
    <xf numFmtId="2" fontId="10" fillId="33" borderId="10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1" fontId="10" fillId="33" borderId="10" xfId="0" applyNumberFormat="1" applyFont="1" applyFill="1" applyBorder="1" applyAlignment="1">
      <alignment horizontal="left" vertical="center" wrapText="1"/>
    </xf>
    <xf numFmtId="1" fontId="10" fillId="33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49" fontId="10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1" fontId="10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 vertical="center" wrapText="1"/>
    </xf>
    <xf numFmtId="1" fontId="10" fillId="33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2" fontId="9" fillId="0" borderId="10" xfId="0" applyNumberFormat="1" applyFont="1" applyFill="1" applyBorder="1" applyAlignment="1">
      <alignment horizontal="center" vertical="center"/>
    </xf>
    <xf numFmtId="2" fontId="10" fillId="40" borderId="10" xfId="0" applyNumberFormat="1" applyFont="1" applyFill="1" applyBorder="1" applyAlignment="1">
      <alignment horizontal="center" vertical="center"/>
    </xf>
    <xf numFmtId="1" fontId="10" fillId="40" borderId="10" xfId="0" applyNumberFormat="1" applyFont="1" applyFill="1" applyBorder="1" applyAlignment="1">
      <alignment horizontal="left" vertical="center" wrapText="1"/>
    </xf>
    <xf numFmtId="0" fontId="14" fillId="0" borderId="12" xfId="0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Обычный 2" xfId="53"/>
    <cellStyle name="Обычный 2 2" xfId="54"/>
    <cellStyle name="Обычный 2_Загальна потреба на 2015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D3D3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15"/>
  <sheetViews>
    <sheetView tabSelected="1" zoomScale="96" zoomScaleNormal="96" zoomScalePageLayoutView="0" workbookViewId="0" topLeftCell="A1">
      <selection activeCell="B2" sqref="B2:X2"/>
    </sheetView>
  </sheetViews>
  <sheetFormatPr defaultColWidth="9.140625" defaultRowHeight="12.75"/>
  <cols>
    <col min="1" max="1" width="4.57421875" style="0" customWidth="1"/>
    <col min="2" max="2" width="5.57421875" style="0" customWidth="1"/>
    <col min="3" max="3" width="32.421875" style="1" customWidth="1"/>
    <col min="4" max="4" width="7.421875" style="0" customWidth="1"/>
    <col min="5" max="5" width="10.57421875" style="0" hidden="1" customWidth="1"/>
    <col min="6" max="6" width="9.00390625" style="0" hidden="1" customWidth="1"/>
    <col min="7" max="7" width="10.421875" style="0" hidden="1" customWidth="1"/>
    <col min="8" max="8" width="11.00390625" style="0" hidden="1" customWidth="1"/>
    <col min="9" max="9" width="10.7109375" style="0" hidden="1" customWidth="1"/>
    <col min="10" max="10" width="11.8515625" style="0" hidden="1" customWidth="1"/>
    <col min="11" max="11" width="12.7109375" style="0" hidden="1" customWidth="1"/>
    <col min="12" max="12" width="0.13671875" style="0" hidden="1" customWidth="1"/>
    <col min="13" max="13" width="6.8515625" style="0" customWidth="1"/>
    <col min="14" max="15" width="9.140625" style="0" hidden="1" customWidth="1"/>
    <col min="16" max="16" width="7.28125" style="0" customWidth="1"/>
    <col min="17" max="17" width="10.00390625" style="0" customWidth="1"/>
    <col min="18" max="18" width="7.7109375" style="0" customWidth="1"/>
    <col min="19" max="19" width="9.28125" style="0" customWidth="1"/>
    <col min="20" max="20" width="8.28125" style="0" customWidth="1"/>
    <col min="21" max="21" width="9.28125" style="0" customWidth="1"/>
    <col min="22" max="22" width="24.8515625" style="0" customWidth="1"/>
    <col min="23" max="23" width="23.7109375" style="0" customWidth="1"/>
    <col min="24" max="24" width="29.7109375" style="0" customWidth="1"/>
  </cols>
  <sheetData>
    <row r="1" spans="2:24" ht="27.75" customHeight="1">
      <c r="B1" s="50" t="s">
        <v>54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</row>
    <row r="2" spans="2:24" ht="47.25" customHeight="1">
      <c r="B2" s="51" t="s">
        <v>53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r="3" spans="2:24" s="2" customFormat="1" ht="99" customHeight="1">
      <c r="B3" s="3" t="s">
        <v>0</v>
      </c>
      <c r="C3" s="4" t="s">
        <v>1</v>
      </c>
      <c r="D3" s="5" t="s">
        <v>2</v>
      </c>
      <c r="E3" s="6" t="s">
        <v>3</v>
      </c>
      <c r="F3" s="7" t="s">
        <v>4</v>
      </c>
      <c r="G3" s="8" t="s">
        <v>5</v>
      </c>
      <c r="H3" s="9" t="s">
        <v>6</v>
      </c>
      <c r="I3" s="10" t="s">
        <v>7</v>
      </c>
      <c r="J3" s="6" t="s">
        <v>8</v>
      </c>
      <c r="K3" s="11" t="s">
        <v>9</v>
      </c>
      <c r="L3" s="11" t="s">
        <v>10</v>
      </c>
      <c r="M3" s="12" t="s">
        <v>11</v>
      </c>
      <c r="N3" s="13" t="s">
        <v>12</v>
      </c>
      <c r="O3" s="13" t="s">
        <v>13</v>
      </c>
      <c r="P3" s="12" t="s">
        <v>14</v>
      </c>
      <c r="Q3" s="14" t="s">
        <v>15</v>
      </c>
      <c r="R3" s="12" t="s">
        <v>16</v>
      </c>
      <c r="S3" s="14" t="s">
        <v>15</v>
      </c>
      <c r="T3" s="14" t="s">
        <v>17</v>
      </c>
      <c r="U3" s="14" t="s">
        <v>15</v>
      </c>
      <c r="V3" s="15" t="s">
        <v>18</v>
      </c>
      <c r="W3" s="16" t="s">
        <v>19</v>
      </c>
      <c r="X3" s="15" t="s">
        <v>20</v>
      </c>
    </row>
    <row r="4" spans="2:26" s="17" customFormat="1" ht="65.25" customHeight="1">
      <c r="B4" s="18" t="s">
        <v>21</v>
      </c>
      <c r="C4" s="19" t="s">
        <v>22</v>
      </c>
      <c r="D4" s="20" t="s">
        <v>23</v>
      </c>
      <c r="E4" s="21"/>
      <c r="F4" s="22"/>
      <c r="G4" s="23"/>
      <c r="H4" s="24"/>
      <c r="I4" s="25"/>
      <c r="J4" s="22"/>
      <c r="K4" s="23">
        <v>3</v>
      </c>
      <c r="L4" s="26"/>
      <c r="M4" s="27">
        <v>6</v>
      </c>
      <c r="N4" s="28"/>
      <c r="O4" s="29"/>
      <c r="P4" s="29">
        <v>2461</v>
      </c>
      <c r="Q4" s="29">
        <f aca="true" t="shared" si="0" ref="Q4:Q13">P4*M4</f>
        <v>14766</v>
      </c>
      <c r="R4" s="29">
        <v>2600</v>
      </c>
      <c r="S4" s="30">
        <f aca="true" t="shared" si="1" ref="S4:S13">R4*M4</f>
        <v>15600</v>
      </c>
      <c r="T4" s="30">
        <f aca="true" t="shared" si="2" ref="T4:T13">(P4+R4)/2</f>
        <v>2530.5</v>
      </c>
      <c r="U4" s="30">
        <f aca="true" t="shared" si="3" ref="U4:U13">T4*M4</f>
        <v>15183</v>
      </c>
      <c r="V4" s="31" t="s">
        <v>24</v>
      </c>
      <c r="W4" s="32" t="s">
        <v>25</v>
      </c>
      <c r="X4" s="33" t="s">
        <v>26</v>
      </c>
      <c r="Y4" s="34"/>
      <c r="Z4" s="35"/>
    </row>
    <row r="5" spans="2:26" s="17" customFormat="1" ht="57.75" customHeight="1">
      <c r="B5" s="18" t="s">
        <v>27</v>
      </c>
      <c r="C5" s="19" t="s">
        <v>28</v>
      </c>
      <c r="D5" s="20" t="s">
        <v>23</v>
      </c>
      <c r="E5" s="21"/>
      <c r="F5" s="22"/>
      <c r="G5" s="23"/>
      <c r="H5" s="24"/>
      <c r="I5" s="25"/>
      <c r="J5" s="22"/>
      <c r="K5" s="23">
        <v>3</v>
      </c>
      <c r="L5" s="26"/>
      <c r="M5" s="27">
        <v>40</v>
      </c>
      <c r="N5" s="28"/>
      <c r="O5" s="29"/>
      <c r="P5" s="29">
        <v>2889</v>
      </c>
      <c r="Q5" s="29">
        <f t="shared" si="0"/>
        <v>115560</v>
      </c>
      <c r="R5" s="29">
        <v>2960</v>
      </c>
      <c r="S5" s="30">
        <f t="shared" si="1"/>
        <v>118400</v>
      </c>
      <c r="T5" s="30">
        <f t="shared" si="2"/>
        <v>2924.5</v>
      </c>
      <c r="U5" s="30">
        <f t="shared" si="3"/>
        <v>116980</v>
      </c>
      <c r="V5" s="31" t="s">
        <v>24</v>
      </c>
      <c r="W5" s="32" t="s">
        <v>25</v>
      </c>
      <c r="X5" s="33" t="s">
        <v>29</v>
      </c>
      <c r="Y5" s="34"/>
      <c r="Z5" s="35"/>
    </row>
    <row r="6" spans="2:26" s="17" customFormat="1" ht="60" customHeight="1">
      <c r="B6" s="18" t="s">
        <v>30</v>
      </c>
      <c r="C6" s="19" t="s">
        <v>31</v>
      </c>
      <c r="D6" s="20" t="s">
        <v>23</v>
      </c>
      <c r="E6" s="21"/>
      <c r="F6" s="22"/>
      <c r="G6" s="23"/>
      <c r="H6" s="24"/>
      <c r="I6" s="25"/>
      <c r="J6" s="22"/>
      <c r="K6" s="23"/>
      <c r="L6" s="26"/>
      <c r="M6" s="27">
        <v>40</v>
      </c>
      <c r="N6" s="28"/>
      <c r="O6" s="29"/>
      <c r="P6" s="29">
        <v>3638</v>
      </c>
      <c r="Q6" s="29">
        <f t="shared" si="0"/>
        <v>145520</v>
      </c>
      <c r="R6" s="29">
        <v>3600</v>
      </c>
      <c r="S6" s="30">
        <f t="shared" si="1"/>
        <v>144000</v>
      </c>
      <c r="T6" s="30">
        <f t="shared" si="2"/>
        <v>3619</v>
      </c>
      <c r="U6" s="30">
        <f t="shared" si="3"/>
        <v>144760</v>
      </c>
      <c r="V6" s="31" t="s">
        <v>24</v>
      </c>
      <c r="W6" s="32" t="s">
        <v>25</v>
      </c>
      <c r="X6" s="33" t="s">
        <v>29</v>
      </c>
      <c r="Y6" s="34"/>
      <c r="Z6" s="35"/>
    </row>
    <row r="7" spans="2:26" s="17" customFormat="1" ht="68.25" customHeight="1">
      <c r="B7" s="18" t="s">
        <v>32</v>
      </c>
      <c r="C7" s="19" t="s">
        <v>33</v>
      </c>
      <c r="D7" s="20" t="s">
        <v>23</v>
      </c>
      <c r="E7" s="21"/>
      <c r="F7" s="22"/>
      <c r="G7" s="23"/>
      <c r="H7" s="24"/>
      <c r="I7" s="25"/>
      <c r="J7" s="22"/>
      <c r="K7" s="23"/>
      <c r="L7" s="26"/>
      <c r="M7" s="27">
        <v>6</v>
      </c>
      <c r="N7" s="28"/>
      <c r="O7" s="29"/>
      <c r="P7" s="29">
        <v>2782</v>
      </c>
      <c r="Q7" s="29">
        <f t="shared" si="0"/>
        <v>16692</v>
      </c>
      <c r="R7" s="29">
        <v>2960</v>
      </c>
      <c r="S7" s="30">
        <f t="shared" si="1"/>
        <v>17760</v>
      </c>
      <c r="T7" s="30">
        <f t="shared" si="2"/>
        <v>2871</v>
      </c>
      <c r="U7" s="30">
        <f t="shared" si="3"/>
        <v>17226</v>
      </c>
      <c r="V7" s="31" t="s">
        <v>24</v>
      </c>
      <c r="W7" s="32" t="s">
        <v>25</v>
      </c>
      <c r="X7" s="33" t="s">
        <v>34</v>
      </c>
      <c r="Y7" s="34"/>
      <c r="Z7" s="35"/>
    </row>
    <row r="8" spans="2:26" s="17" customFormat="1" ht="63.75" customHeight="1">
      <c r="B8" s="36" t="s">
        <v>35</v>
      </c>
      <c r="C8" s="37" t="s">
        <v>36</v>
      </c>
      <c r="D8" s="20" t="s">
        <v>23</v>
      </c>
      <c r="E8" s="21"/>
      <c r="F8" s="22"/>
      <c r="G8" s="23"/>
      <c r="H8" s="24"/>
      <c r="I8" s="25"/>
      <c r="J8" s="22"/>
      <c r="K8" s="23"/>
      <c r="L8" s="26"/>
      <c r="M8" s="27">
        <v>1</v>
      </c>
      <c r="N8" s="28"/>
      <c r="O8" s="29"/>
      <c r="P8" s="48">
        <v>3745</v>
      </c>
      <c r="Q8" s="29">
        <f t="shared" si="0"/>
        <v>3745</v>
      </c>
      <c r="R8" s="30">
        <v>3900</v>
      </c>
      <c r="S8" s="30">
        <f t="shared" si="1"/>
        <v>3900</v>
      </c>
      <c r="T8" s="30">
        <f t="shared" si="2"/>
        <v>3822.5</v>
      </c>
      <c r="U8" s="30">
        <f t="shared" si="3"/>
        <v>3822.5</v>
      </c>
      <c r="V8" s="31" t="s">
        <v>24</v>
      </c>
      <c r="W8" s="38" t="s">
        <v>25</v>
      </c>
      <c r="X8" s="33" t="s">
        <v>29</v>
      </c>
      <c r="Y8" s="34"/>
      <c r="Z8" s="35"/>
    </row>
    <row r="9" spans="2:26" s="17" customFormat="1" ht="38.25">
      <c r="B9" s="36" t="s">
        <v>37</v>
      </c>
      <c r="C9" s="37" t="s">
        <v>38</v>
      </c>
      <c r="D9" s="20" t="s">
        <v>23</v>
      </c>
      <c r="E9" s="39"/>
      <c r="F9" s="39"/>
      <c r="G9" s="39"/>
      <c r="H9" s="39"/>
      <c r="I9" s="39"/>
      <c r="J9" s="39"/>
      <c r="K9" s="39"/>
      <c r="L9" s="39"/>
      <c r="M9" s="27">
        <v>1</v>
      </c>
      <c r="N9" s="40"/>
      <c r="O9" s="30"/>
      <c r="P9" s="29">
        <v>3531</v>
      </c>
      <c r="Q9" s="30">
        <f t="shared" si="0"/>
        <v>3531</v>
      </c>
      <c r="R9" s="30">
        <v>3600</v>
      </c>
      <c r="S9" s="30">
        <f t="shared" si="1"/>
        <v>3600</v>
      </c>
      <c r="T9" s="30">
        <f t="shared" si="2"/>
        <v>3565.5</v>
      </c>
      <c r="U9" s="30">
        <f t="shared" si="3"/>
        <v>3565.5</v>
      </c>
      <c r="V9" s="31" t="s">
        <v>24</v>
      </c>
      <c r="W9" s="38" t="s">
        <v>25</v>
      </c>
      <c r="X9" s="33" t="s">
        <v>39</v>
      </c>
      <c r="Y9" s="34"/>
      <c r="Z9" s="35"/>
    </row>
    <row r="10" spans="2:26" s="17" customFormat="1" ht="53.25" customHeight="1">
      <c r="B10" s="36" t="s">
        <v>40</v>
      </c>
      <c r="C10" s="37" t="s">
        <v>41</v>
      </c>
      <c r="D10" s="20" t="s">
        <v>23</v>
      </c>
      <c r="E10" s="39"/>
      <c r="F10" s="39"/>
      <c r="G10" s="39"/>
      <c r="H10" s="39"/>
      <c r="I10" s="39"/>
      <c r="J10" s="39"/>
      <c r="K10" s="39"/>
      <c r="L10" s="39"/>
      <c r="M10" s="27">
        <v>5</v>
      </c>
      <c r="N10" s="40"/>
      <c r="O10" s="30"/>
      <c r="P10" s="48">
        <v>9202</v>
      </c>
      <c r="Q10" s="30">
        <f t="shared" si="0"/>
        <v>46010</v>
      </c>
      <c r="R10" s="30">
        <v>9400</v>
      </c>
      <c r="S10" s="30">
        <f t="shared" si="1"/>
        <v>47000</v>
      </c>
      <c r="T10" s="30">
        <f t="shared" si="2"/>
        <v>9301</v>
      </c>
      <c r="U10" s="30">
        <f t="shared" si="3"/>
        <v>46505</v>
      </c>
      <c r="V10" s="31" t="s">
        <v>24</v>
      </c>
      <c r="W10" s="38" t="s">
        <v>25</v>
      </c>
      <c r="X10" s="49" t="s">
        <v>42</v>
      </c>
      <c r="Y10" s="34"/>
      <c r="Z10" s="35"/>
    </row>
    <row r="11" spans="2:26" s="17" customFormat="1" ht="50.25" customHeight="1">
      <c r="B11" s="36" t="s">
        <v>43</v>
      </c>
      <c r="C11" s="37" t="s">
        <v>44</v>
      </c>
      <c r="D11" s="20" t="s">
        <v>23</v>
      </c>
      <c r="E11" s="39"/>
      <c r="F11" s="39"/>
      <c r="G11" s="39"/>
      <c r="H11" s="39"/>
      <c r="I11" s="39"/>
      <c r="J11" s="39"/>
      <c r="K11" s="39"/>
      <c r="L11" s="39"/>
      <c r="M11" s="27">
        <v>1</v>
      </c>
      <c r="N11" s="40"/>
      <c r="O11" s="30"/>
      <c r="P11" s="48">
        <v>9202</v>
      </c>
      <c r="Q11" s="30">
        <f t="shared" si="0"/>
        <v>9202</v>
      </c>
      <c r="R11" s="30">
        <v>8560</v>
      </c>
      <c r="S11" s="30">
        <f t="shared" si="1"/>
        <v>8560</v>
      </c>
      <c r="T11" s="30">
        <f t="shared" si="2"/>
        <v>8881</v>
      </c>
      <c r="U11" s="30">
        <f t="shared" si="3"/>
        <v>8881</v>
      </c>
      <c r="V11" s="31" t="s">
        <v>24</v>
      </c>
      <c r="W11" s="38" t="s">
        <v>25</v>
      </c>
      <c r="X11" s="49" t="s">
        <v>45</v>
      </c>
      <c r="Y11" s="34"/>
      <c r="Z11" s="35"/>
    </row>
    <row r="12" spans="2:26" s="17" customFormat="1" ht="59.25" customHeight="1">
      <c r="B12" s="36" t="s">
        <v>46</v>
      </c>
      <c r="C12" s="19" t="s">
        <v>47</v>
      </c>
      <c r="D12" s="20" t="s">
        <v>23</v>
      </c>
      <c r="E12" s="21"/>
      <c r="F12" s="22"/>
      <c r="G12" s="23"/>
      <c r="H12" s="24"/>
      <c r="I12" s="25"/>
      <c r="J12" s="22"/>
      <c r="K12" s="23"/>
      <c r="L12" s="26"/>
      <c r="M12" s="41">
        <v>6</v>
      </c>
      <c r="N12" s="28"/>
      <c r="O12" s="29"/>
      <c r="P12" s="29">
        <v>963</v>
      </c>
      <c r="Q12" s="29">
        <f t="shared" si="0"/>
        <v>5778</v>
      </c>
      <c r="R12" s="30">
        <v>980</v>
      </c>
      <c r="S12" s="30">
        <f t="shared" si="1"/>
        <v>5880</v>
      </c>
      <c r="T12" s="30">
        <f t="shared" si="2"/>
        <v>971.5</v>
      </c>
      <c r="U12" s="30">
        <f t="shared" si="3"/>
        <v>5829</v>
      </c>
      <c r="V12" s="31" t="s">
        <v>24</v>
      </c>
      <c r="W12" s="38" t="s">
        <v>25</v>
      </c>
      <c r="X12" s="42" t="s">
        <v>48</v>
      </c>
      <c r="Y12" s="34"/>
      <c r="Z12" s="35"/>
    </row>
    <row r="13" spans="2:26" s="17" customFormat="1" ht="71.25" customHeight="1">
      <c r="B13" s="36" t="s">
        <v>49</v>
      </c>
      <c r="C13" s="37" t="s">
        <v>50</v>
      </c>
      <c r="D13" s="20" t="s">
        <v>23</v>
      </c>
      <c r="E13" s="21"/>
      <c r="F13" s="22"/>
      <c r="G13" s="23"/>
      <c r="H13" s="24"/>
      <c r="I13" s="25"/>
      <c r="J13" s="22"/>
      <c r="K13" s="23"/>
      <c r="L13" s="26"/>
      <c r="M13" s="27">
        <v>3000</v>
      </c>
      <c r="N13" s="28"/>
      <c r="O13" s="29"/>
      <c r="P13" s="30">
        <v>11.77</v>
      </c>
      <c r="Q13" s="29">
        <f t="shared" si="0"/>
        <v>35310</v>
      </c>
      <c r="R13" s="30">
        <v>18</v>
      </c>
      <c r="S13" s="30">
        <f t="shared" si="1"/>
        <v>54000</v>
      </c>
      <c r="T13" s="30">
        <f t="shared" si="2"/>
        <v>14.885</v>
      </c>
      <c r="U13" s="30">
        <f t="shared" si="3"/>
        <v>44655</v>
      </c>
      <c r="V13" s="31" t="s">
        <v>24</v>
      </c>
      <c r="W13" s="38" t="s">
        <v>25</v>
      </c>
      <c r="X13" s="33" t="s">
        <v>51</v>
      </c>
      <c r="Y13" s="34"/>
      <c r="Z13" s="35"/>
    </row>
    <row r="14" spans="2:26" s="17" customFormat="1" ht="39.75" customHeight="1">
      <c r="B14" s="36"/>
      <c r="C14" s="4" t="s">
        <v>52</v>
      </c>
      <c r="D14" s="20"/>
      <c r="E14" s="21"/>
      <c r="F14" s="22"/>
      <c r="G14" s="23"/>
      <c r="H14" s="24"/>
      <c r="I14" s="25"/>
      <c r="J14" s="22"/>
      <c r="K14" s="23"/>
      <c r="L14" s="26"/>
      <c r="M14" s="41"/>
      <c r="N14" s="28"/>
      <c r="O14" s="29"/>
      <c r="P14" s="29"/>
      <c r="Q14" s="43">
        <f>SUM(Q4:Q13)</f>
        <v>396114</v>
      </c>
      <c r="R14" s="13"/>
      <c r="S14" s="44">
        <f>SUM(S4:S13)</f>
        <v>418700</v>
      </c>
      <c r="T14" s="43"/>
      <c r="U14" s="47">
        <f>SUM(U4:U13)</f>
        <v>407407</v>
      </c>
      <c r="V14" s="45"/>
      <c r="W14" s="43"/>
      <c r="X14" s="43"/>
      <c r="Y14" s="35"/>
      <c r="Z14" s="35"/>
    </row>
    <row r="15" spans="2:24" ht="33" customHeight="1">
      <c r="B15" s="52"/>
      <c r="C15" s="52"/>
      <c r="D15" s="52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53"/>
      <c r="X15" s="53"/>
    </row>
    <row r="16" ht="27" customHeight="1"/>
  </sheetData>
  <sheetProtection selectLockedCells="1" selectUnlockedCells="1"/>
  <mergeCells count="4">
    <mergeCell ref="B1:X1"/>
    <mergeCell ref="B2:X2"/>
    <mergeCell ref="B15:D15"/>
    <mergeCell ref="W15:X15"/>
  </mergeCells>
  <printOptions/>
  <pageMargins left="0.07847222222222222" right="0.07847222222222222" top="0.19652777777777777" bottom="0.27569444444444446" header="0.5118110236220472" footer="0.511811023622047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2023-04-26T07:38:19Z</cp:lastPrinted>
  <dcterms:created xsi:type="dcterms:W3CDTF">2023-05-03T08:09:54Z</dcterms:created>
  <dcterms:modified xsi:type="dcterms:W3CDTF">2023-05-03T08:52:26Z</dcterms:modified>
  <cp:category/>
  <cp:version/>
  <cp:contentType/>
  <cp:contentStatus/>
</cp:coreProperties>
</file>