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LASH DRIVE\Відкриті торги 2023 з особливостями\2220 реагенти\Кріобанк реагенти куль середовище добрива\"/>
    </mc:Choice>
  </mc:AlternateContent>
  <xr:revisionPtr revIDLastSave="0" documentId="8_{DA2F4F24-5406-4813-B2D4-A6EDFE922D7E}" xr6:coauthVersionLast="36" xr6:coauthVersionMax="36" xr10:uidLastSave="{00000000-0000-0000-0000-000000000000}"/>
  <bookViews>
    <workbookView xWindow="0" yWindow="75" windowWidth="28755" windowHeight="12600" xr2:uid="{00000000-000D-0000-FFFF-FFFF00000000}"/>
  </bookViews>
  <sheets>
    <sheet name="Лот1 " sheetId="1" r:id="rId1"/>
  </sheets>
  <calcPr calcId="191029"/>
</workbook>
</file>

<file path=xl/calcChain.xml><?xml version="1.0" encoding="utf-8"?>
<calcChain xmlns="http://schemas.openxmlformats.org/spreadsheetml/2006/main">
  <c r="F5" i="1" l="1"/>
  <c r="H5" i="1"/>
  <c r="I5" i="1"/>
  <c r="K5" i="1"/>
  <c r="L5" i="1" s="1"/>
  <c r="A6" i="1"/>
  <c r="F6" i="1"/>
  <c r="H6" i="1"/>
  <c r="H8" i="1" s="1"/>
  <c r="I6" i="1"/>
  <c r="K6" i="1"/>
  <c r="L6" i="1" s="1"/>
  <c r="F7" i="1"/>
  <c r="H7" i="1"/>
  <c r="I7" i="1"/>
  <c r="K7" i="1"/>
  <c r="L7" i="1"/>
  <c r="M7" i="1"/>
  <c r="L8" i="1" l="1"/>
  <c r="J7" i="1"/>
  <c r="J6" i="1"/>
  <c r="J5" i="1"/>
  <c r="M6" i="1"/>
  <c r="M5" i="1"/>
</calcChain>
</file>

<file path=xl/sharedStrings.xml><?xml version="1.0" encoding="utf-8"?>
<sst xmlns="http://schemas.openxmlformats.org/spreadsheetml/2006/main" count="168" uniqueCount="39">
  <si>
    <t>Н.В. Ольхович</t>
  </si>
  <si>
    <t>Завідувач лабораторії медико-генетичного центру</t>
  </si>
  <si>
    <t>О.В. Виставних</t>
  </si>
  <si>
    <t>Завідувач відділом іміно-гістохімічних досліджень дитячого патологічного відділення</t>
  </si>
  <si>
    <t xml:space="preserve"> В.Г. Яновська</t>
  </si>
  <si>
    <t>Завідувач Українським Референс-центром з клінічної лабораторної діагностики та метрології</t>
  </si>
  <si>
    <t>Н.М. Мирута</t>
  </si>
  <si>
    <t>Заст. генерального директора з економічних питань</t>
  </si>
  <si>
    <t xml:space="preserve">В.А. Сова </t>
  </si>
  <si>
    <t>Медичний директор з поліклінічної роботи</t>
  </si>
  <si>
    <t>С.С. Чернишук</t>
  </si>
  <si>
    <t xml:space="preserve">Медичний директор НДСЛ "ОХМАТДИТ" МОЗ України  
</t>
  </si>
  <si>
    <t xml:space="preserve">Члени робочої групи: </t>
  </si>
  <si>
    <t xml:space="preserve">Т.П. Іванова </t>
  </si>
  <si>
    <t xml:space="preserve">Медичний директор з медичних питань НДСЛ "ОХМАТДИТ" МОЗ України  </t>
  </si>
  <si>
    <t>Голова робочої групи:</t>
  </si>
  <si>
    <t>Загальна вартість</t>
  </si>
  <si>
    <t>33357 Добавка до культивувального середовища</t>
  </si>
  <si>
    <t>Код ДК 021:2015 – 33696500-0 - Лабораторні реактиви</t>
  </si>
  <si>
    <t>фл.</t>
  </si>
  <si>
    <t>L1518-500ML L-15 Середовище (Лейбовіц), з L-глутамін, стерильне, для культивування клітин, 500 мл</t>
  </si>
  <si>
    <t>33356 Добавка до культивувального середовища</t>
  </si>
  <si>
    <t>Добавка інсулін-трансферрин-селен (ITSPremix, Corning), 5 мл на 10 л культурального середовища</t>
  </si>
  <si>
    <t>33354 Добавка до культивувального середовища</t>
  </si>
  <si>
    <t>Культуральне середовище DМЕМ/F12, з 15мМ Hepes с 15 мМ HEPES
та натрій бікарбонатом, 500 мл</t>
  </si>
  <si>
    <t>НАЦІОНАЛЬНИЙ КЛАСИФІКАТОР УКРАЇНИ Класифікатор медичних виробів НК 024:2019</t>
  </si>
  <si>
    <t xml:space="preserve">НАЦІОНАЛЬНИЙ КЛАСИФІКАТОР УКРАЇНИ
Єдиний закупівельний словник          ДК 021:2015  </t>
  </si>
  <si>
    <t xml:space="preserve">Ціна середня, з ПДВ </t>
  </si>
  <si>
    <t>Загальна сума</t>
  </si>
  <si>
    <t xml:space="preserve">Цінова пропозиція фірми №2,  з ПДВ </t>
  </si>
  <si>
    <t>ПДВ за 1 одиницю</t>
  </si>
  <si>
    <t>Ціна за 1 одиницю без ПДВ</t>
  </si>
  <si>
    <t xml:space="preserve">Цінова пропозиція фірми №1, з ПДВ </t>
  </si>
  <si>
    <t>Загальна кількість</t>
  </si>
  <si>
    <t>Од.вим.</t>
  </si>
  <si>
    <t>Назва реактиву, або еквівалент</t>
  </si>
  <si>
    <t xml:space="preserve"> №з/п</t>
  </si>
  <si>
    <t>Медико-технічне завдання на додатки до культивувальних середовищ для ВККТ ЦСК в 2023 році</t>
  </si>
  <si>
    <t>ОБГРУНТУВАННЯ кількісні та якісні характеристики закупівлі: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</si>
</sst>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грн.-422];[Red]\-#,##0.00\ [$грн.-422]"/>
  </numFmts>
  <fonts count="19">
    <font>
      <sz val="11"/>
      <color rgb="FF000000"/>
      <name val="Calibri"/>
      <charset val="204"/>
    </font>
    <font>
      <sz val="11"/>
      <color rgb="FF000000"/>
      <name val="Calibri"/>
      <charset val="204"/>
    </font>
    <font>
      <sz val="11"/>
      <color rgb="FF000000"/>
      <name val="Arial"/>
      <charset val="204"/>
    </font>
    <font>
      <sz val="9"/>
      <color rgb="FF000000"/>
      <name val="Arial"/>
      <charset val="204"/>
    </font>
    <font>
      <sz val="9"/>
      <color rgb="FF000000"/>
      <name val="Times New Roman"/>
      <charset val="204"/>
    </font>
    <font>
      <sz val="9"/>
      <name val="Times New Roman"/>
      <charset val="204"/>
    </font>
    <font>
      <b/>
      <sz val="9"/>
      <color rgb="FF000000"/>
      <name val="Arial"/>
      <charset val="204"/>
    </font>
    <font>
      <sz val="8"/>
      <name val="Arial"/>
      <charset val="204"/>
    </font>
    <font>
      <b/>
      <sz val="9"/>
      <name val="Times New Roman"/>
      <charset val="204"/>
    </font>
    <font>
      <b/>
      <sz val="11"/>
      <color rgb="FFFFFFFF"/>
      <name val="Arial"/>
      <charset val="204"/>
    </font>
    <font>
      <b/>
      <sz val="8"/>
      <name val="Times New Roman"/>
      <charset val="204"/>
    </font>
    <font>
      <b/>
      <sz val="9"/>
      <color rgb="FF000000"/>
      <name val="Times New Roman"/>
      <charset val="204"/>
    </font>
    <font>
      <b/>
      <sz val="12"/>
      <color rgb="FF000000"/>
      <name val="Arial"/>
      <charset val="204"/>
    </font>
    <font>
      <b/>
      <i/>
      <sz val="16"/>
      <color rgb="FF000000"/>
      <name val="Arial"/>
      <charset val="204"/>
    </font>
    <font>
      <b/>
      <i/>
      <u/>
      <sz val="11"/>
      <color rgb="FF000000"/>
      <name val="Arial"/>
      <charset val="204"/>
    </font>
    <font>
      <sz val="10"/>
      <name val="Arial"/>
      <charset val="204"/>
    </font>
    <font>
      <sz val="12"/>
      <name val="RotisSansSerif"/>
      <charset val="1"/>
    </font>
    <font>
      <sz val="8"/>
      <name val="Arial"/>
      <charset val="1"/>
    </font>
    <font>
      <b/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 applyBorder="0"/>
    <xf numFmtId="0" fontId="2" fillId="0" borderId="0" applyBorder="0"/>
    <xf numFmtId="0" fontId="7" fillId="0" borderId="0" applyBorder="0"/>
    <xf numFmtId="0" fontId="13" fillId="0" borderId="0" applyBorder="0" applyProtection="0">
      <alignment horizontal="center" textRotation="90"/>
    </xf>
    <xf numFmtId="0" fontId="13" fillId="0" borderId="0" applyBorder="0" applyProtection="0">
      <alignment horizontal="center"/>
    </xf>
    <xf numFmtId="0" fontId="14" fillId="0" borderId="0" applyBorder="0" applyProtection="0"/>
    <xf numFmtId="0" fontId="15" fillId="0" borderId="0" applyBorder="0"/>
    <xf numFmtId="0" fontId="16" fillId="0" borderId="0" applyBorder="0"/>
    <xf numFmtId="0" fontId="17" fillId="0" borderId="0" applyBorder="0"/>
    <xf numFmtId="0" fontId="1" fillId="0" borderId="0" applyBorder="0"/>
    <xf numFmtId="9" fontId="1" fillId="0" borderId="0" applyBorder="0" applyProtection="0"/>
    <xf numFmtId="164" fontId="14" fillId="0" borderId="0" applyBorder="0" applyProtection="0"/>
  </cellStyleXfs>
  <cellXfs count="37">
    <xf numFmtId="0" fontId="0" fillId="0" borderId="0" xfId="0"/>
    <xf numFmtId="0" fontId="2" fillId="0" borderId="0" xfId="1"/>
    <xf numFmtId="0" fontId="2" fillId="0" borderId="0" xfId="1" applyAlignment="1">
      <alignment vertical="top" wrapText="1"/>
    </xf>
    <xf numFmtId="0" fontId="2" fillId="0" borderId="0" xfId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2" borderId="1" xfId="1" applyFont="1" applyFill="1" applyBorder="1" applyAlignment="1">
      <alignment vertical="top" wrapText="1"/>
    </xf>
    <xf numFmtId="2" fontId="5" fillId="2" borderId="1" xfId="1" applyNumberFormat="1" applyFont="1" applyFill="1" applyBorder="1" applyAlignment="1">
      <alignment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5" fillId="0" borderId="1" xfId="2" applyFont="1" applyBorder="1" applyAlignment="1">
      <alignment vertical="top"/>
    </xf>
    <xf numFmtId="4" fontId="5" fillId="0" borderId="1" xfId="2" applyNumberFormat="1" applyFont="1" applyBorder="1" applyAlignment="1">
      <alignment vertical="top"/>
    </xf>
    <xf numFmtId="4" fontId="4" fillId="0" borderId="1" xfId="1" applyNumberFormat="1" applyFont="1" applyBorder="1" applyAlignment="1">
      <alignment vertical="top"/>
    </xf>
    <xf numFmtId="0" fontId="4" fillId="0" borderId="1" xfId="1" applyFont="1" applyBorder="1" applyAlignment="1">
      <alignment horizontal="center" vertical="top"/>
    </xf>
    <xf numFmtId="0" fontId="8" fillId="0" borderId="2" xfId="2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4" fontId="5" fillId="0" borderId="3" xfId="0" applyNumberFormat="1" applyFont="1" applyBorder="1" applyAlignment="1">
      <alignment horizontal="right" vertical="top" wrapText="1"/>
    </xf>
    <xf numFmtId="4" fontId="5" fillId="0" borderId="4" xfId="2" applyNumberFormat="1" applyFont="1" applyBorder="1" applyAlignment="1">
      <alignment vertical="top"/>
    </xf>
    <xf numFmtId="0" fontId="4" fillId="0" borderId="1" xfId="1" applyFont="1" applyFill="1" applyBorder="1" applyAlignment="1">
      <alignment horizontal="center" vertical="top"/>
    </xf>
    <xf numFmtId="0" fontId="9" fillId="0" borderId="0" xfId="1" applyFont="1"/>
    <xf numFmtId="2" fontId="10" fillId="2" borderId="1" xfId="1" applyNumberFormat="1" applyFont="1" applyFill="1" applyBorder="1" applyAlignment="1">
      <alignment vertical="top" wrapText="1"/>
    </xf>
    <xf numFmtId="2" fontId="8" fillId="0" borderId="1" xfId="1" applyNumberFormat="1" applyFont="1" applyBorder="1" applyAlignment="1">
      <alignment vertical="top" wrapText="1"/>
    </xf>
    <xf numFmtId="2" fontId="8" fillId="2" borderId="1" xfId="1" applyNumberFormat="1" applyFont="1" applyFill="1" applyBorder="1" applyAlignment="1">
      <alignment vertical="top" wrapText="1"/>
    </xf>
    <xf numFmtId="0" fontId="11" fillId="2" borderId="1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vertical="top"/>
    </xf>
    <xf numFmtId="49" fontId="8" fillId="0" borderId="1" xfId="1" applyNumberFormat="1" applyFont="1" applyBorder="1" applyAlignment="1">
      <alignment horizontal="center" vertical="top"/>
    </xf>
    <xf numFmtId="0" fontId="12" fillId="0" borderId="5" xfId="1" applyFont="1" applyBorder="1" applyAlignment="1">
      <alignment horizontal="left"/>
    </xf>
    <xf numFmtId="0" fontId="18" fillId="0" borderId="0" xfId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3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vertical="top"/>
    </xf>
    <xf numFmtId="0" fontId="6" fillId="0" borderId="1" xfId="1" applyFont="1" applyBorder="1" applyAlignment="1">
      <alignment horizontal="center" vertical="top"/>
    </xf>
    <xf numFmtId="2" fontId="6" fillId="0" borderId="1" xfId="1" applyNumberFormat="1" applyFont="1" applyBorder="1" applyAlignment="1">
      <alignment vertical="top"/>
    </xf>
    <xf numFmtId="2" fontId="5" fillId="0" borderId="1" xfId="1" applyNumberFormat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</cellXfs>
  <cellStyles count="12">
    <cellStyle name="Heading 1" xfId="3" xr:uid="{00000000-0005-0000-0000-000000000000}"/>
    <cellStyle name="Heading 3" xfId="4" xr:uid="{00000000-0005-0000-0000-000001000000}"/>
    <cellStyle name="Result 4" xfId="5" xr:uid="{00000000-0005-0000-0000-000002000000}"/>
    <cellStyle name="Звичайний" xfId="0" builtinId="0"/>
    <cellStyle name="Обычный 2" xfId="6" xr:uid="{00000000-0005-0000-0000-000004000000}"/>
    <cellStyle name="Обычный 2 2" xfId="7" xr:uid="{00000000-0005-0000-0000-000005000000}"/>
    <cellStyle name="Обычный 2 3" xfId="8" xr:uid="{00000000-0005-0000-0000-000006000000}"/>
    <cellStyle name="Обычный 3" xfId="9" xr:uid="{00000000-0005-0000-0000-000007000000}"/>
    <cellStyle name="Обычный 3 2" xfId="1" xr:uid="{00000000-0005-0000-0000-000008000000}"/>
    <cellStyle name="Обычный 4" xfId="2" xr:uid="{00000000-0005-0000-0000-000009000000}"/>
    <cellStyle name="Процентный 2" xfId="10" xr:uid="{00000000-0005-0000-0000-00000A000000}"/>
    <cellStyle name="Результат2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8"/>
  <sheetViews>
    <sheetView tabSelected="1" zoomScaleNormal="100" workbookViewId="0">
      <selection activeCell="G14" sqref="G14"/>
    </sheetView>
  </sheetViews>
  <sheetFormatPr defaultColWidth="9.85546875" defaultRowHeight="15"/>
  <cols>
    <col min="1" max="1" width="4.7109375" style="3" customWidth="1"/>
    <col min="2" max="2" width="17.85546875" style="1" customWidth="1"/>
    <col min="3" max="3" width="6.42578125" style="1" customWidth="1"/>
    <col min="4" max="4" width="8.5703125" style="3" customWidth="1"/>
    <col min="5" max="5" width="8.7109375" style="1" customWidth="1"/>
    <col min="6" max="6" width="8.42578125" style="1" customWidth="1"/>
    <col min="7" max="7" width="9.28515625" style="1" customWidth="1"/>
    <col min="8" max="8" width="11" style="1" customWidth="1"/>
    <col min="9" max="9" width="9" style="1" customWidth="1"/>
    <col min="10" max="10" width="9.42578125" style="1" customWidth="1"/>
    <col min="11" max="11" width="8.7109375" style="1" customWidth="1"/>
    <col min="12" max="12" width="10.42578125" style="1" customWidth="1"/>
    <col min="13" max="13" width="8.42578125" style="1" customWidth="1"/>
    <col min="14" max="14" width="15.7109375" style="1" customWidth="1"/>
    <col min="15" max="15" width="15.85546875" style="2" customWidth="1"/>
    <col min="16" max="1024" width="9.85546875" style="1"/>
  </cols>
  <sheetData>
    <row r="1" spans="1:1024" ht="2.25" customHeight="1"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30.75" customHeight="1">
      <c r="B2" s="29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0.25" customHeight="1">
      <c r="B3" s="28" t="s">
        <v>37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64.5" customHeight="1">
      <c r="A4" s="27" t="s">
        <v>36</v>
      </c>
      <c r="B4" s="24" t="s">
        <v>35</v>
      </c>
      <c r="C4" s="26" t="s">
        <v>34</v>
      </c>
      <c r="D4" s="25" t="s">
        <v>33</v>
      </c>
      <c r="E4" s="21" t="s">
        <v>31</v>
      </c>
      <c r="F4" s="21" t="s">
        <v>30</v>
      </c>
      <c r="G4" s="24" t="s">
        <v>32</v>
      </c>
      <c r="H4" s="22" t="s">
        <v>28</v>
      </c>
      <c r="I4" s="21" t="s">
        <v>31</v>
      </c>
      <c r="J4" s="21" t="s">
        <v>30</v>
      </c>
      <c r="K4" s="23" t="s">
        <v>29</v>
      </c>
      <c r="L4" s="22" t="s">
        <v>28</v>
      </c>
      <c r="M4" s="21" t="s">
        <v>27</v>
      </c>
      <c r="N4" s="20" t="s">
        <v>26</v>
      </c>
      <c r="O4" s="20" t="s">
        <v>25</v>
      </c>
      <c r="P4" s="19">
        <v>33.4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62.25" customHeight="1">
      <c r="A5" s="18">
        <v>1</v>
      </c>
      <c r="B5" s="15" t="s">
        <v>24</v>
      </c>
      <c r="C5" s="14" t="s">
        <v>19</v>
      </c>
      <c r="D5" s="13">
        <v>30</v>
      </c>
      <c r="E5" s="11">
        <v>3996.75</v>
      </c>
      <c r="F5" s="12">
        <f>G5-E5</f>
        <v>799.35000000000036</v>
      </c>
      <c r="G5" s="11">
        <v>4796.1000000000004</v>
      </c>
      <c r="H5" s="17">
        <f>G5*D5</f>
        <v>143883</v>
      </c>
      <c r="I5" s="16">
        <f>E5*1.12</f>
        <v>4476.3600000000006</v>
      </c>
      <c r="J5" s="16">
        <f>K5-I5</f>
        <v>895.27199999999993</v>
      </c>
      <c r="K5" s="16">
        <f>G5*1.12</f>
        <v>5371.6320000000005</v>
      </c>
      <c r="L5" s="16">
        <f>K5*D5</f>
        <v>161148.96000000002</v>
      </c>
      <c r="M5" s="16">
        <f>(G5+K5)/2</f>
        <v>5083.866</v>
      </c>
      <c r="N5" s="8" t="s">
        <v>18</v>
      </c>
      <c r="O5" s="7" t="s">
        <v>23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60" customHeight="1">
      <c r="A6" s="18">
        <f>2</f>
        <v>2</v>
      </c>
      <c r="B6" s="15" t="s">
        <v>22</v>
      </c>
      <c r="C6" s="14" t="s">
        <v>19</v>
      </c>
      <c r="D6" s="13">
        <v>1</v>
      </c>
      <c r="E6" s="11">
        <v>2149.44</v>
      </c>
      <c r="F6" s="12">
        <f>G6-E6</f>
        <v>429.88999999999987</v>
      </c>
      <c r="G6" s="11">
        <v>2579.33</v>
      </c>
      <c r="H6" s="17">
        <f>G6*D6</f>
        <v>2579.33</v>
      </c>
      <c r="I6" s="16">
        <f>E6*1.12</f>
        <v>2407.3728000000001</v>
      </c>
      <c r="J6" s="16">
        <f>K6-I6</f>
        <v>481.47679999999991</v>
      </c>
      <c r="K6" s="16">
        <f>G6*1.12</f>
        <v>2888.8496</v>
      </c>
      <c r="L6" s="16">
        <f>K6*D6</f>
        <v>2888.8496</v>
      </c>
      <c r="M6" s="16">
        <f>(G6+K6)/2</f>
        <v>2734.0897999999997</v>
      </c>
      <c r="N6" s="8" t="s">
        <v>18</v>
      </c>
      <c r="O6" s="7" t="s">
        <v>21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77.25" customHeight="1">
      <c r="A7" s="13"/>
      <c r="B7" s="15" t="s">
        <v>20</v>
      </c>
      <c r="C7" s="14" t="s">
        <v>19</v>
      </c>
      <c r="D7" s="13">
        <v>6</v>
      </c>
      <c r="E7" s="10">
        <v>3558.03</v>
      </c>
      <c r="F7" s="12">
        <f>G7-E7</f>
        <v>711.59999999999991</v>
      </c>
      <c r="G7" s="10">
        <v>4269.63</v>
      </c>
      <c r="H7" s="11">
        <f>G7*D7</f>
        <v>25617.78</v>
      </c>
      <c r="I7" s="10">
        <f>E7*1.01</f>
        <v>3593.6103000000003</v>
      </c>
      <c r="J7" s="9">
        <f>K7-I7</f>
        <v>718.71599999999944</v>
      </c>
      <c r="K7" s="10">
        <f>G7*1.01</f>
        <v>4312.3262999999997</v>
      </c>
      <c r="L7" s="9">
        <f>K7*D7</f>
        <v>25873.957799999996</v>
      </c>
      <c r="M7" s="9">
        <f>(G7+K7)/2</f>
        <v>4290.9781499999999</v>
      </c>
      <c r="N7" s="8" t="s">
        <v>18</v>
      </c>
      <c r="O7" s="7" t="s">
        <v>17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21" customHeight="1">
      <c r="A8" s="31"/>
      <c r="B8" s="32" t="s">
        <v>16</v>
      </c>
      <c r="C8" s="32"/>
      <c r="D8" s="33"/>
      <c r="E8" s="34"/>
      <c r="F8" s="34"/>
      <c r="G8" s="34"/>
      <c r="H8" s="34">
        <f>SUM(H5:H7)</f>
        <v>172080.11</v>
      </c>
      <c r="I8" s="34"/>
      <c r="J8" s="34"/>
      <c r="K8" s="34"/>
      <c r="L8" s="34">
        <f>SUM(L5:L7)</f>
        <v>189911.76740000001</v>
      </c>
      <c r="M8" s="34"/>
      <c r="N8" s="35"/>
      <c r="O8" s="36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24.75" customHeight="1">
      <c r="A9" s="1"/>
      <c r="D9" s="1"/>
      <c r="O9" s="1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>
      <c r="A10" s="1"/>
      <c r="D10" s="1"/>
      <c r="O10" s="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>
      <c r="A11" s="1"/>
      <c r="D11" s="1"/>
      <c r="O11" s="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>
      <c r="A12" s="6"/>
      <c r="B12" s="5"/>
      <c r="C12" s="5"/>
      <c r="D12" s="6"/>
      <c r="E12" s="5"/>
      <c r="F12" s="5"/>
      <c r="G12" s="5"/>
      <c r="H12" s="5"/>
      <c r="I12" s="5"/>
      <c r="J12" s="5"/>
      <c r="K12" s="5"/>
      <c r="L12" s="5"/>
      <c r="M12" s="5"/>
      <c r="N12" s="5"/>
      <c r="O12" s="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>
      <c r="A13" s="6"/>
      <c r="B13" s="5"/>
      <c r="C13" s="5"/>
      <c r="D13" s="6"/>
      <c r="E13" s="5"/>
      <c r="F13" s="5"/>
      <c r="G13" s="5"/>
      <c r="H13" s="5"/>
      <c r="I13" s="5"/>
      <c r="J13" s="5"/>
      <c r="K13" s="5"/>
      <c r="L13" s="5"/>
      <c r="M13" s="5"/>
      <c r="N13" s="5"/>
      <c r="O13" s="4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>
      <c r="A14" s="6"/>
      <c r="B14" s="5"/>
      <c r="C14" s="5"/>
      <c r="D14" s="6"/>
      <c r="E14" s="5"/>
      <c r="F14" s="5"/>
      <c r="G14" s="5"/>
      <c r="H14" s="5"/>
      <c r="I14" s="5"/>
      <c r="J14" s="5"/>
      <c r="K14" s="5"/>
      <c r="L14" s="5"/>
      <c r="M14" s="5"/>
      <c r="N14" s="5"/>
      <c r="O14" s="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>
      <c r="A15" s="6"/>
      <c r="B15" s="5"/>
      <c r="C15" s="5"/>
      <c r="D15" s="6"/>
      <c r="E15" s="5"/>
      <c r="F15" s="5"/>
      <c r="G15" s="5"/>
      <c r="H15" s="5"/>
      <c r="I15" s="5"/>
      <c r="J15" s="5"/>
      <c r="K15" s="5"/>
      <c r="L15" s="5"/>
      <c r="M15" s="5"/>
      <c r="N15" s="5"/>
      <c r="O15" s="4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>
      <c r="A16" s="6"/>
      <c r="B16" s="5"/>
      <c r="C16" s="5"/>
      <c r="D16" s="6"/>
      <c r="E16" s="5"/>
      <c r="F16" s="5"/>
      <c r="G16" s="5"/>
      <c r="H16" s="5"/>
      <c r="I16" s="5"/>
      <c r="J16" s="5"/>
      <c r="K16" s="5"/>
      <c r="L16" s="5"/>
      <c r="M16" s="5"/>
      <c r="N16" s="5"/>
      <c r="O16" s="4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>
      <c r="A17" s="6"/>
      <c r="B17" s="5"/>
      <c r="C17" s="5"/>
      <c r="D17" s="6"/>
      <c r="E17" s="5"/>
      <c r="F17" s="5"/>
      <c r="G17" s="5"/>
      <c r="H17" s="5"/>
      <c r="I17" s="5"/>
      <c r="J17" s="5"/>
      <c r="K17" s="5"/>
      <c r="L17" s="5"/>
      <c r="M17" s="5"/>
      <c r="N17" s="5"/>
      <c r="O17" s="4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>
      <c r="A18" s="6"/>
      <c r="B18" s="5"/>
      <c r="C18" s="5"/>
      <c r="D18" s="6"/>
      <c r="E18" s="5"/>
      <c r="F18" s="5"/>
      <c r="G18" s="5"/>
      <c r="H18" s="5"/>
      <c r="I18" s="5"/>
      <c r="J18" s="5"/>
      <c r="K18" s="5"/>
      <c r="L18" s="5"/>
      <c r="M18" s="5"/>
      <c r="N18" s="5"/>
      <c r="O18" s="4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</sheetData>
  <mergeCells count="2">
    <mergeCell ref="B2:O2"/>
    <mergeCell ref="B3:O3"/>
  </mergeCells>
  <pageMargins left="0.15902777777777799" right="0.16" top="0.19027777777777799" bottom="0.15902777777777799" header="0.51041666666666696" footer="0.51041666666666696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Лот1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2023-04-18T11:19:05Z</dcterms:created>
  <dcterms:modified xsi:type="dcterms:W3CDTF">2023-04-18T11:48:37Z</dcterms:modified>
</cp:coreProperties>
</file>