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 вироби мед призначення регулятор кювета\"/>
    </mc:Choice>
  </mc:AlternateContent>
  <xr:revisionPtr revIDLastSave="0" documentId="13_ncr:1_{D89103E0-3798-4647-85E1-BC0C3C7720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В3Т4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K22" i="1" l="1"/>
  <c r="I22" i="1"/>
  <c r="H22" i="1"/>
  <c r="F22" i="1"/>
  <c r="K21" i="1"/>
  <c r="L21" i="1" s="1"/>
  <c r="M21" i="1" s="1"/>
  <c r="I21" i="1"/>
  <c r="H21" i="1"/>
  <c r="F21" i="1"/>
  <c r="K20" i="1"/>
  <c r="L20" i="1" s="1"/>
  <c r="I20" i="1"/>
  <c r="G20" i="1"/>
  <c r="H20" i="1" s="1"/>
  <c r="E20" i="1"/>
  <c r="K19" i="1"/>
  <c r="J19" i="1" s="1"/>
  <c r="I19" i="1"/>
  <c r="H19" i="1"/>
  <c r="F19" i="1"/>
  <c r="K18" i="1"/>
  <c r="L18" i="1" s="1"/>
  <c r="I18" i="1"/>
  <c r="H18" i="1"/>
  <c r="F18" i="1"/>
  <c r="K17" i="1"/>
  <c r="L17" i="1" s="1"/>
  <c r="I17" i="1"/>
  <c r="H17" i="1"/>
  <c r="F17" i="1"/>
  <c r="K16" i="1"/>
  <c r="I16" i="1"/>
  <c r="H16" i="1"/>
  <c r="F16" i="1"/>
  <c r="K15" i="1"/>
  <c r="L15" i="1" s="1"/>
  <c r="I15" i="1"/>
  <c r="H15" i="1"/>
  <c r="F15" i="1"/>
  <c r="K14" i="1"/>
  <c r="L14" i="1" s="1"/>
  <c r="I14" i="1"/>
  <c r="H14" i="1"/>
  <c r="F14" i="1"/>
  <c r="K13" i="1"/>
  <c r="J13" i="1" s="1"/>
  <c r="I13" i="1"/>
  <c r="H13" i="1"/>
  <c r="F13" i="1"/>
  <c r="K12" i="1"/>
  <c r="I12" i="1"/>
  <c r="H12" i="1"/>
  <c r="F12" i="1"/>
  <c r="L11" i="1"/>
  <c r="K11" i="1"/>
  <c r="J11" i="1" s="1"/>
  <c r="I11" i="1"/>
  <c r="H11" i="1"/>
  <c r="F11" i="1"/>
  <c r="K10" i="1"/>
  <c r="L10" i="1" s="1"/>
  <c r="M10" i="1" s="1"/>
  <c r="I10" i="1"/>
  <c r="H10" i="1"/>
  <c r="F10" i="1"/>
  <c r="K9" i="1"/>
  <c r="L9" i="1" s="1"/>
  <c r="I9" i="1"/>
  <c r="H9" i="1"/>
  <c r="F9" i="1"/>
  <c r="K8" i="1"/>
  <c r="I8" i="1"/>
  <c r="H8" i="1"/>
  <c r="F8" i="1"/>
  <c r="K7" i="1"/>
  <c r="L7" i="1" s="1"/>
  <c r="I7" i="1"/>
  <c r="H7" i="1"/>
  <c r="F7" i="1"/>
  <c r="K6" i="1"/>
  <c r="L6" i="1" s="1"/>
  <c r="I6" i="1"/>
  <c r="H6" i="1"/>
  <c r="F6" i="1"/>
  <c r="K5" i="1"/>
  <c r="J5" i="1" s="1"/>
  <c r="I5" i="1"/>
  <c r="H5" i="1"/>
  <c r="F5" i="1"/>
  <c r="K4" i="1"/>
  <c r="I4" i="1"/>
  <c r="H4" i="1"/>
  <c r="F4" i="1"/>
  <c r="J22" i="1" l="1"/>
  <c r="M18" i="1"/>
  <c r="J7" i="1"/>
  <c r="J9" i="1"/>
  <c r="J8" i="1"/>
  <c r="J16" i="1"/>
  <c r="J15" i="1"/>
  <c r="J17" i="1"/>
  <c r="L19" i="1"/>
  <c r="M19" i="1" s="1"/>
  <c r="J21" i="1"/>
  <c r="M9" i="1"/>
  <c r="M20" i="1"/>
  <c r="J4" i="1"/>
  <c r="M11" i="1"/>
  <c r="J12" i="1"/>
  <c r="M6" i="1"/>
  <c r="M13" i="1"/>
  <c r="M14" i="1"/>
  <c r="L5" i="1"/>
  <c r="M5" i="1" s="1"/>
  <c r="L13" i="1"/>
  <c r="M17" i="1"/>
  <c r="K24" i="1"/>
  <c r="M7" i="1"/>
  <c r="M15" i="1"/>
  <c r="L4" i="1"/>
  <c r="M4" i="1" s="1"/>
  <c r="J6" i="1"/>
  <c r="L8" i="1"/>
  <c r="M8" i="1" s="1"/>
  <c r="J10" i="1"/>
  <c r="L12" i="1"/>
  <c r="M12" i="1" s="1"/>
  <c r="J14" i="1"/>
  <c r="L16" i="1"/>
  <c r="M16" i="1" s="1"/>
  <c r="J18" i="1"/>
  <c r="F20" i="1"/>
  <c r="J20" i="1"/>
  <c r="L22" i="1"/>
  <c r="M22" i="1" s="1"/>
  <c r="G24" i="1"/>
</calcChain>
</file>

<file path=xl/sharedStrings.xml><?xml version="1.0" encoding="utf-8"?>
<sst xmlns="http://schemas.openxmlformats.org/spreadsheetml/2006/main" count="94" uniqueCount="59">
  <si>
    <t>ВККТ ЦСК вироби медичного призначення для протокового цитофлюориметра FACS ARIAIII, BD цитофлюорометрична перевірка якості отриманого клітинного продукту</t>
  </si>
  <si>
    <t xml:space="preserve"> №з/п</t>
  </si>
  <si>
    <t>Назва реактиву, або еквівалент</t>
  </si>
  <si>
    <t>Од.вим.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</si>
  <si>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</si>
  <si>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</si>
  <si>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</si>
  <si>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</si>
  <si>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</si>
  <si>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</si>
  <si>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</si>
  <si>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</si>
  <si>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</si>
  <si>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Моноклональне антитіло CD14, мічене флюоресцентним барвником APC-Сy7, або еквівалент</t>
  </si>
  <si>
    <t>100 тестів</t>
  </si>
  <si>
    <t>Код ДК 021:2015 – 33696500-0 - Лабораторні реактиви</t>
  </si>
  <si>
    <t>30603 Набір реагентів для визначення моноспецифічних антитіл</t>
  </si>
  <si>
    <t>Моноклональне антитіло CD45, мічене флюоресцентним барвником FITC</t>
  </si>
  <si>
    <t>30604 Набір реагентів для визначення моноспецифічних антитіл</t>
  </si>
  <si>
    <t>Моноклональне антитіло CD45, мічене флюоресцентним барвником PerCP-Cy5.5</t>
  </si>
  <si>
    <t>30605 Набір реагентів для визначення моноспецифічних антитіл</t>
  </si>
  <si>
    <t>Моноклональне антитіло   CD105, мічене флюоресцентним барвником PerCP-Cy5,5</t>
  </si>
  <si>
    <t>30606 Набір реагентів для визначення моноспецифічних антитіл</t>
  </si>
  <si>
    <t>Моноклональне антитіло   CD73, мічене флюоресцентним барвником APC</t>
  </si>
  <si>
    <t>30607 Набір реагентів для визначення моноспецифічних антитіл</t>
  </si>
  <si>
    <t>Набір частинок для контролю якості BD CS&amp;T Research Beads, 655051</t>
  </si>
  <si>
    <t>150 тестів</t>
  </si>
  <si>
    <t>58048 Розчин для калібрування / перевірки 
оптичного інструменту ІВД</t>
  </si>
  <si>
    <t>Набір частинок для налагодження потоку рідини, BD Accudrop Beads, 661612</t>
  </si>
  <si>
    <t>25 тестів</t>
  </si>
  <si>
    <t>58049 Розчин для калібрування / перевірки 
оптичного інструменту ІВД</t>
  </si>
  <si>
    <t>Набір частинок для налагодження компенсації, Anti-Mouse Ig, k/Negative Control Compensation Particles Set</t>
  </si>
  <si>
    <t>58050 Розчин для калібрування / перевірки 
оптичного інструменту ІВД</t>
  </si>
  <si>
    <t>Розчин для промивання системи проточного цитофлюориметра, BD Clean Solution</t>
  </si>
  <si>
    <t>5л</t>
  </si>
  <si>
    <t>63377 Засіб очищення приладу / аналізатора ІВД</t>
  </si>
  <si>
    <t xml:space="preserve">Розчин  для оцінки життєздатності кліти, BD Via-Probe™ Cell Viability Solution   </t>
  </si>
  <si>
    <t>31472 Контроль антитіло-клітинних антитіл</t>
  </si>
  <si>
    <t>Ізотиповий контроль Ig G2b миші, мічені АРС-Су7</t>
  </si>
  <si>
    <t>31473 Контроль антитіло-клітинних антитіл</t>
  </si>
  <si>
    <t>Ізотиповий контроль Ig G2b миші, мічені РЕ</t>
  </si>
  <si>
    <t>31474 Контроль антитіло-клітинних антитіл</t>
  </si>
  <si>
    <t>Ізотиповий контроль Ig G2b миші, мічені FITC</t>
  </si>
  <si>
    <t>31475 Контроль антитіло-клітинних антитіл</t>
  </si>
  <si>
    <t>Ізотиповий контроль Ig G2b миші, мічені PE-Cy5</t>
  </si>
  <si>
    <t>31476 Контроль антитіло-клітинних антитіл</t>
  </si>
  <si>
    <t>Ізотиповий контроль Ig G2b миші, мічені PerCP-Cy5.5</t>
  </si>
  <si>
    <t>31477 Контроль антитіло-клітинних антитіл</t>
  </si>
  <si>
    <t>Регулятор повітря Sheath regulator для формування клітинного потоку у протоковому цитофлюориметрі, багаторазового використання для Becton Dickinson FACS AriaIII</t>
  </si>
  <si>
    <t>1 шт</t>
  </si>
  <si>
    <t>Код ДК 021:2015 – 33190000-8 Медичне обладнання та вироби медичного призначення різні</t>
  </si>
  <si>
    <t>35300 Регулятор тиску медичного газу в болоні</t>
  </si>
  <si>
    <t>Кювета пластикова з датчиком Flow cell для формування клітинного потоку у протоковому цитофлюориметрі, багаторазового використання для Becton Dickinson FACS AriaIII.</t>
  </si>
  <si>
    <t xml:space="preserve">61033 Кювету для лабораторного аналізатора ІВД, багаторазового використання </t>
  </si>
  <si>
    <t>Конектор Male quick connector</t>
  </si>
  <si>
    <t>42951 Лабораторний Y-подібний конектор</t>
  </si>
  <si>
    <t>Конектор Female quick connector</t>
  </si>
  <si>
    <t>ВСЬОГО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</si>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</sst>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3">
    <xf numFmtId="0" fontId="0" fillId="0" borderId="0" xfId="0"/>
    <xf numFmtId="0" fontId="0" fillId="0" borderId="1" xfId="0" applyBorder="1"/>
    <xf numFmtId="0" fontId="0" fillId="2" borderId="0" xfId="0" applyFill="1" applyBorder="1"/>
    <xf numFmtId="49" fontId="4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/>
    </xf>
    <xf numFmtId="0" fontId="5" fillId="2" borderId="2" xfId="1" applyFont="1" applyFill="1" applyBorder="1" applyAlignment="1">
      <alignment vertical="top" wrapText="1"/>
    </xf>
    <xf numFmtId="2" fontId="5" fillId="0" borderId="2" xfId="1" applyNumberFormat="1" applyFont="1" applyFill="1" applyBorder="1" applyAlignment="1">
      <alignment vertical="top" wrapText="1"/>
    </xf>
    <xf numFmtId="2" fontId="5" fillId="2" borderId="2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0" fillId="0" borderId="0" xfId="0" applyNumberFormat="1"/>
    <xf numFmtId="2" fontId="0" fillId="2" borderId="0" xfId="0" applyNumberFormat="1" applyFill="1" applyBorder="1"/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6" fillId="3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/>
    <xf numFmtId="0" fontId="0" fillId="2" borderId="0" xfId="0" applyFill="1" applyAlignment="1">
      <alignment vertical="top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4" fontId="1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3">
    <cellStyle name="Звичайний" xfId="0" builtinId="0"/>
    <cellStyle name="Обычный 3 2" xfId="1" xr:uid="{00000000-0005-0000-0000-000001000000}"/>
    <cellStyle name="Обычный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lash_Ohmatdyt\&#1054;&#1061;&#1052;\Equip\&#1056;&#1072;&#1089;&#1093;&#1086;&#1076;&#1085;&#1080;&#1082;&#1080;\2023\&#1058;&#1077;&#1085;&#1076;&#1077;&#1088;4\&#1040;&#1085;&#1090;&#1080;&#1090;&#1110;&#1083;&#1072;+&#1087;&#1086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1Т4"/>
      <sheetName val="В2Т4"/>
      <sheetName val="В3Т4"/>
      <sheetName val="антитіла_2704"/>
      <sheetName val="итого 1-4"/>
    </sheetNames>
    <sheetDataSet>
      <sheetData sheetId="0">
        <row r="4">
          <cell r="E4">
            <v>566420.4</v>
          </cell>
          <cell r="G4">
            <v>679704.48</v>
          </cell>
          <cell r="I4">
            <v>651383.16</v>
          </cell>
          <cell r="K4">
            <v>781660.15199999989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zoomScale="90" zoomScaleNormal="90" workbookViewId="0">
      <selection activeCell="W21" sqref="W21"/>
    </sheetView>
  </sheetViews>
  <sheetFormatPr defaultRowHeight="15" x14ac:dyDescent="0.25"/>
  <cols>
    <col min="1" max="1" width="6.85546875" customWidth="1"/>
    <col min="2" max="2" width="30.42578125" customWidth="1"/>
    <col min="3" max="3" width="8.7109375" customWidth="1"/>
    <col min="4" max="4" width="8.42578125" style="36" customWidth="1"/>
    <col min="5" max="5" width="9.42578125" customWidth="1"/>
    <col min="6" max="6" width="10.28515625" customWidth="1"/>
    <col min="7" max="7" width="10.85546875" customWidth="1"/>
    <col min="8" max="8" width="11" customWidth="1"/>
    <col min="9" max="9" width="10.7109375" customWidth="1"/>
    <col min="10" max="10" width="9.85546875" customWidth="1"/>
    <col min="11" max="11" width="12.5703125" customWidth="1"/>
    <col min="12" max="12" width="11.85546875" style="2" customWidth="1"/>
    <col min="13" max="13" width="10.5703125" style="2" bestFit="1" customWidth="1"/>
    <col min="14" max="14" width="22" style="2" customWidth="1"/>
    <col min="15" max="15" width="19.7109375" style="2" customWidth="1"/>
    <col min="16" max="16" width="8.7109375" style="2" customWidth="1"/>
  </cols>
  <sheetData>
    <row r="1" spans="1:15" ht="18.75" x14ac:dyDescent="0.3">
      <c r="B1" s="38" t="s">
        <v>58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6.1" customHeight="1" thickBot="1" x14ac:dyDescent="0.3">
      <c r="A2" s="1"/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</row>
    <row r="3" spans="1:15" ht="79.5" customHeight="1" x14ac:dyDescent="0.25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4" t="s">
        <v>7</v>
      </c>
      <c r="H3" s="8" t="s">
        <v>8</v>
      </c>
      <c r="I3" s="7" t="s">
        <v>5</v>
      </c>
      <c r="J3" s="7" t="s">
        <v>6</v>
      </c>
      <c r="K3" s="9" t="s">
        <v>9</v>
      </c>
      <c r="L3" s="8" t="s">
        <v>8</v>
      </c>
      <c r="M3" s="7" t="s">
        <v>10</v>
      </c>
      <c r="N3" s="8" t="s">
        <v>11</v>
      </c>
      <c r="O3" s="8" t="s">
        <v>12</v>
      </c>
    </row>
    <row r="4" spans="1:15" ht="38.25" hidden="1" x14ac:dyDescent="0.25">
      <c r="A4" s="10">
        <v>557831</v>
      </c>
      <c r="B4" s="11" t="s">
        <v>13</v>
      </c>
      <c r="C4" s="10" t="s">
        <v>14</v>
      </c>
      <c r="D4" s="12">
        <v>2</v>
      </c>
      <c r="E4" s="13">
        <v>13797.37</v>
      </c>
      <c r="F4" s="13">
        <f t="shared" ref="F4:F22" si="0">G4-E4</f>
        <v>2759.4699999999993</v>
      </c>
      <c r="G4" s="13">
        <v>16556.84</v>
      </c>
      <c r="H4" s="13">
        <f t="shared" ref="H4:H22" si="1">G4*D4</f>
        <v>33113.68</v>
      </c>
      <c r="I4" s="14">
        <f t="shared" ref="I4:I22" si="2">E4*1.05</f>
        <v>14487.238500000001</v>
      </c>
      <c r="J4" s="14">
        <f t="shared" ref="J4:J22" si="3">K4-I4</f>
        <v>2897.4434999999994</v>
      </c>
      <c r="K4" s="14">
        <f t="shared" ref="K4:K22" si="4">G4*1.05</f>
        <v>17384.682000000001</v>
      </c>
      <c r="L4" s="15">
        <f t="shared" ref="L4:L22" si="5">K4*D4</f>
        <v>34769.364000000001</v>
      </c>
      <c r="M4" s="15">
        <f t="shared" ref="M4:M22" si="6">(H4+L4)/2</f>
        <v>33941.521999999997</v>
      </c>
      <c r="N4" s="16" t="s">
        <v>15</v>
      </c>
      <c r="O4" s="17" t="s">
        <v>16</v>
      </c>
    </row>
    <row r="5" spans="1:15" ht="38.25" hidden="1" x14ac:dyDescent="0.25">
      <c r="A5" s="10">
        <v>345808</v>
      </c>
      <c r="B5" s="11" t="s">
        <v>17</v>
      </c>
      <c r="C5" s="10" t="s">
        <v>14</v>
      </c>
      <c r="D5" s="12">
        <v>2</v>
      </c>
      <c r="E5" s="13">
        <v>17704.21</v>
      </c>
      <c r="F5" s="13">
        <f t="shared" si="0"/>
        <v>1239.2900000000009</v>
      </c>
      <c r="G5" s="13">
        <v>18943.5</v>
      </c>
      <c r="H5" s="13">
        <f t="shared" si="1"/>
        <v>37887</v>
      </c>
      <c r="I5" s="14">
        <f t="shared" si="2"/>
        <v>18589.4205</v>
      </c>
      <c r="J5" s="14">
        <f t="shared" si="3"/>
        <v>1301.2544999999991</v>
      </c>
      <c r="K5" s="14">
        <f t="shared" si="4"/>
        <v>19890.674999999999</v>
      </c>
      <c r="L5" s="15">
        <f t="shared" si="5"/>
        <v>39781.35</v>
      </c>
      <c r="M5" s="15">
        <f t="shared" si="6"/>
        <v>38834.175000000003</v>
      </c>
      <c r="N5" s="16" t="s">
        <v>15</v>
      </c>
      <c r="O5" s="17" t="s">
        <v>18</v>
      </c>
    </row>
    <row r="6" spans="1:15" ht="38.25" hidden="1" x14ac:dyDescent="0.25">
      <c r="A6" s="10">
        <v>564105</v>
      </c>
      <c r="B6" s="18" t="s">
        <v>19</v>
      </c>
      <c r="C6" s="10" t="s">
        <v>14</v>
      </c>
      <c r="D6" s="12">
        <v>2</v>
      </c>
      <c r="E6" s="13">
        <v>12949.73</v>
      </c>
      <c r="F6" s="13">
        <f t="shared" si="0"/>
        <v>2589.9500000000007</v>
      </c>
      <c r="G6" s="13">
        <v>15539.68</v>
      </c>
      <c r="H6" s="13">
        <f t="shared" si="1"/>
        <v>31079.360000000001</v>
      </c>
      <c r="I6" s="14">
        <f t="shared" si="2"/>
        <v>13597.2165</v>
      </c>
      <c r="J6" s="14">
        <f t="shared" si="3"/>
        <v>2719.4475000000002</v>
      </c>
      <c r="K6" s="14">
        <f t="shared" si="4"/>
        <v>16316.664000000001</v>
      </c>
      <c r="L6" s="15">
        <f t="shared" si="5"/>
        <v>32633.328000000001</v>
      </c>
      <c r="M6" s="15">
        <f t="shared" si="6"/>
        <v>31856.344000000001</v>
      </c>
      <c r="N6" s="16" t="s">
        <v>15</v>
      </c>
      <c r="O6" s="17" t="s">
        <v>20</v>
      </c>
    </row>
    <row r="7" spans="1:15" ht="38.25" hidden="1" x14ac:dyDescent="0.25">
      <c r="A7" s="10">
        <v>560819</v>
      </c>
      <c r="B7" s="18" t="s">
        <v>21</v>
      </c>
      <c r="C7" s="10" t="s">
        <v>14</v>
      </c>
      <c r="D7" s="12">
        <v>2</v>
      </c>
      <c r="E7" s="13">
        <v>15163.41</v>
      </c>
      <c r="F7" s="13">
        <f t="shared" si="0"/>
        <v>3032.6800000000003</v>
      </c>
      <c r="G7" s="13">
        <v>18196.09</v>
      </c>
      <c r="H7" s="13">
        <f t="shared" si="1"/>
        <v>36392.18</v>
      </c>
      <c r="I7" s="14">
        <f t="shared" si="2"/>
        <v>15921.5805</v>
      </c>
      <c r="J7" s="14">
        <f t="shared" si="3"/>
        <v>3184.3140000000021</v>
      </c>
      <c r="K7" s="14">
        <f t="shared" si="4"/>
        <v>19105.894500000002</v>
      </c>
      <c r="L7" s="15">
        <f t="shared" si="5"/>
        <v>38211.789000000004</v>
      </c>
      <c r="M7" s="15">
        <f t="shared" si="6"/>
        <v>37301.984500000006</v>
      </c>
      <c r="N7" s="16" t="s">
        <v>15</v>
      </c>
      <c r="O7" s="17" t="s">
        <v>22</v>
      </c>
    </row>
    <row r="8" spans="1:15" ht="38.25" hidden="1" x14ac:dyDescent="0.25">
      <c r="A8" s="10">
        <v>560847</v>
      </c>
      <c r="B8" s="18" t="s">
        <v>23</v>
      </c>
      <c r="C8" s="10" t="s">
        <v>14</v>
      </c>
      <c r="D8" s="12">
        <v>2</v>
      </c>
      <c r="E8" s="13">
        <v>12649.55</v>
      </c>
      <c r="F8" s="13">
        <f t="shared" si="0"/>
        <v>2529.91</v>
      </c>
      <c r="G8" s="13">
        <v>15179.46</v>
      </c>
      <c r="H8" s="13">
        <f t="shared" si="1"/>
        <v>30358.92</v>
      </c>
      <c r="I8" s="14">
        <f t="shared" si="2"/>
        <v>13282.0275</v>
      </c>
      <c r="J8" s="14">
        <f t="shared" si="3"/>
        <v>2656.4054999999989</v>
      </c>
      <c r="K8" s="14">
        <f t="shared" si="4"/>
        <v>15938.432999999999</v>
      </c>
      <c r="L8" s="15">
        <f t="shared" si="5"/>
        <v>31876.865999999998</v>
      </c>
      <c r="M8" s="15">
        <f t="shared" si="6"/>
        <v>31117.892999999996</v>
      </c>
      <c r="N8" s="16" t="s">
        <v>15</v>
      </c>
      <c r="O8" s="17" t="s">
        <v>24</v>
      </c>
    </row>
    <row r="9" spans="1:15" ht="52.5" hidden="1" customHeight="1" x14ac:dyDescent="0.25">
      <c r="A9" s="10">
        <v>655051</v>
      </c>
      <c r="B9" s="11" t="s">
        <v>25</v>
      </c>
      <c r="C9" s="10" t="s">
        <v>26</v>
      </c>
      <c r="D9" s="12">
        <v>2</v>
      </c>
      <c r="E9" s="13">
        <v>15394.43</v>
      </c>
      <c r="F9" s="13">
        <f t="shared" si="0"/>
        <v>3078.8899999999994</v>
      </c>
      <c r="G9" s="13">
        <v>18473.32</v>
      </c>
      <c r="H9" s="13">
        <f t="shared" si="1"/>
        <v>36946.639999999999</v>
      </c>
      <c r="I9" s="14">
        <f t="shared" si="2"/>
        <v>16164.151500000002</v>
      </c>
      <c r="J9" s="14">
        <f t="shared" si="3"/>
        <v>3232.834499999999</v>
      </c>
      <c r="K9" s="14">
        <f t="shared" si="4"/>
        <v>19396.986000000001</v>
      </c>
      <c r="L9" s="15">
        <f t="shared" si="5"/>
        <v>38793.972000000002</v>
      </c>
      <c r="M9" s="15">
        <f t="shared" si="6"/>
        <v>37870.305999999997</v>
      </c>
      <c r="N9" s="16" t="s">
        <v>15</v>
      </c>
      <c r="O9" s="17" t="s">
        <v>27</v>
      </c>
    </row>
    <row r="10" spans="1:15" ht="48" hidden="1" x14ac:dyDescent="0.25">
      <c r="A10" s="10">
        <v>661612</v>
      </c>
      <c r="B10" s="18" t="s">
        <v>28</v>
      </c>
      <c r="C10" s="10" t="s">
        <v>29</v>
      </c>
      <c r="D10" s="12">
        <v>2</v>
      </c>
      <c r="E10" s="13">
        <v>13413.84</v>
      </c>
      <c r="F10" s="13">
        <f t="shared" si="0"/>
        <v>2682.7700000000004</v>
      </c>
      <c r="G10" s="13">
        <v>16096.61</v>
      </c>
      <c r="H10" s="13">
        <f t="shared" si="1"/>
        <v>32193.22</v>
      </c>
      <c r="I10" s="14">
        <f t="shared" si="2"/>
        <v>14084.532000000001</v>
      </c>
      <c r="J10" s="14">
        <f t="shared" si="3"/>
        <v>2816.9084999999995</v>
      </c>
      <c r="K10" s="14">
        <f t="shared" si="4"/>
        <v>16901.440500000001</v>
      </c>
      <c r="L10" s="15">
        <f t="shared" si="5"/>
        <v>33802.881000000001</v>
      </c>
      <c r="M10" s="15">
        <f t="shared" si="6"/>
        <v>32998.050499999998</v>
      </c>
      <c r="N10" s="16" t="s">
        <v>15</v>
      </c>
      <c r="O10" s="17" t="s">
        <v>30</v>
      </c>
    </row>
    <row r="11" spans="1:15" ht="51" hidden="1" x14ac:dyDescent="0.25">
      <c r="A11" s="10">
        <v>552843</v>
      </c>
      <c r="B11" s="10" t="s">
        <v>31</v>
      </c>
      <c r="C11" s="19" t="s">
        <v>14</v>
      </c>
      <c r="D11" s="12">
        <v>2</v>
      </c>
      <c r="E11" s="13">
        <v>8217.69</v>
      </c>
      <c r="F11" s="13">
        <f t="shared" si="0"/>
        <v>1643.5399999999991</v>
      </c>
      <c r="G11" s="13">
        <v>9861.23</v>
      </c>
      <c r="H11" s="13">
        <f t="shared" si="1"/>
        <v>19722.46</v>
      </c>
      <c r="I11" s="14">
        <f t="shared" si="2"/>
        <v>8628.5745000000006</v>
      </c>
      <c r="J11" s="14">
        <f t="shared" si="3"/>
        <v>1725.7169999999987</v>
      </c>
      <c r="K11" s="14">
        <f t="shared" si="4"/>
        <v>10354.291499999999</v>
      </c>
      <c r="L11" s="15">
        <f t="shared" si="5"/>
        <v>20708.582999999999</v>
      </c>
      <c r="M11" s="15">
        <f t="shared" si="6"/>
        <v>20215.521499999999</v>
      </c>
      <c r="N11" s="16" t="s">
        <v>15</v>
      </c>
      <c r="O11" s="17" t="s">
        <v>32</v>
      </c>
    </row>
    <row r="12" spans="1:15" ht="38.25" hidden="1" x14ac:dyDescent="0.25">
      <c r="A12" s="10">
        <v>340345</v>
      </c>
      <c r="B12" s="11" t="s">
        <v>33</v>
      </c>
      <c r="C12" s="20" t="s">
        <v>34</v>
      </c>
      <c r="D12" s="12">
        <v>2</v>
      </c>
      <c r="E12" s="13">
        <v>2106.13</v>
      </c>
      <c r="F12" s="13">
        <f t="shared" si="0"/>
        <v>421.23</v>
      </c>
      <c r="G12" s="13">
        <v>2527.36</v>
      </c>
      <c r="H12" s="13">
        <f t="shared" si="1"/>
        <v>5054.72</v>
      </c>
      <c r="I12" s="14">
        <f t="shared" si="2"/>
        <v>2211.4365000000003</v>
      </c>
      <c r="J12" s="14">
        <f t="shared" si="3"/>
        <v>442.29149999999981</v>
      </c>
      <c r="K12" s="14">
        <f t="shared" si="4"/>
        <v>2653.7280000000001</v>
      </c>
      <c r="L12" s="15">
        <f t="shared" si="5"/>
        <v>5307.4560000000001</v>
      </c>
      <c r="M12" s="15">
        <f t="shared" si="6"/>
        <v>5181.0879999999997</v>
      </c>
      <c r="N12" s="16" t="s">
        <v>15</v>
      </c>
      <c r="O12" s="17" t="s">
        <v>35</v>
      </c>
    </row>
    <row r="13" spans="1:15" ht="38.25" hidden="1" x14ac:dyDescent="0.25">
      <c r="A13" s="10">
        <v>555816</v>
      </c>
      <c r="B13" s="11" t="s">
        <v>36</v>
      </c>
      <c r="C13" s="21" t="s">
        <v>14</v>
      </c>
      <c r="D13" s="12">
        <v>1</v>
      </c>
      <c r="E13" s="13">
        <v>3887.86</v>
      </c>
      <c r="F13" s="13">
        <f t="shared" si="0"/>
        <v>777.57000000000016</v>
      </c>
      <c r="G13" s="13">
        <v>4665.43</v>
      </c>
      <c r="H13" s="13">
        <f t="shared" si="1"/>
        <v>4665.43</v>
      </c>
      <c r="I13" s="14">
        <f t="shared" si="2"/>
        <v>4082.2530000000002</v>
      </c>
      <c r="J13" s="14">
        <f t="shared" si="3"/>
        <v>816.44849999999997</v>
      </c>
      <c r="K13" s="14">
        <f t="shared" si="4"/>
        <v>4898.7015000000001</v>
      </c>
      <c r="L13" s="15">
        <f t="shared" si="5"/>
        <v>4898.7015000000001</v>
      </c>
      <c r="M13" s="15">
        <f t="shared" si="6"/>
        <v>4782.0657499999998</v>
      </c>
      <c r="N13" s="16" t="s">
        <v>15</v>
      </c>
      <c r="O13" s="17" t="s">
        <v>37</v>
      </c>
    </row>
    <row r="14" spans="1:15" ht="26.25" hidden="1" customHeight="1" x14ac:dyDescent="0.25">
      <c r="A14" s="10">
        <v>558061</v>
      </c>
      <c r="B14" s="11" t="s">
        <v>38</v>
      </c>
      <c r="C14" s="19" t="s">
        <v>14</v>
      </c>
      <c r="D14" s="12">
        <v>1</v>
      </c>
      <c r="E14" s="13">
        <v>12771.97</v>
      </c>
      <c r="F14" s="13">
        <f t="shared" si="0"/>
        <v>2554.3900000000012</v>
      </c>
      <c r="G14" s="13">
        <v>15326.36</v>
      </c>
      <c r="H14" s="13">
        <f t="shared" si="1"/>
        <v>15326.36</v>
      </c>
      <c r="I14" s="14">
        <f t="shared" si="2"/>
        <v>13410.568499999999</v>
      </c>
      <c r="J14" s="14">
        <f t="shared" si="3"/>
        <v>2682.1095000000023</v>
      </c>
      <c r="K14" s="14">
        <f t="shared" si="4"/>
        <v>16092.678000000002</v>
      </c>
      <c r="L14" s="15">
        <f t="shared" si="5"/>
        <v>16092.678000000002</v>
      </c>
      <c r="M14" s="15">
        <f t="shared" si="6"/>
        <v>15709.519</v>
      </c>
      <c r="N14" s="16" t="s">
        <v>15</v>
      </c>
      <c r="O14" s="17" t="s">
        <v>39</v>
      </c>
    </row>
    <row r="15" spans="1:15" ht="36" hidden="1" x14ac:dyDescent="0.25">
      <c r="A15" s="10">
        <v>555743</v>
      </c>
      <c r="B15" s="11" t="s">
        <v>40</v>
      </c>
      <c r="C15" s="19" t="s">
        <v>14</v>
      </c>
      <c r="D15" s="12">
        <v>1</v>
      </c>
      <c r="E15" s="13">
        <v>8381.9599999999991</v>
      </c>
      <c r="F15" s="13">
        <f t="shared" si="0"/>
        <v>1676.3900000000012</v>
      </c>
      <c r="G15" s="13">
        <v>10058.35</v>
      </c>
      <c r="H15" s="13">
        <f t="shared" si="1"/>
        <v>10058.35</v>
      </c>
      <c r="I15" s="14">
        <f t="shared" si="2"/>
        <v>8801.0579999999991</v>
      </c>
      <c r="J15" s="14">
        <f t="shared" si="3"/>
        <v>1760.2095000000008</v>
      </c>
      <c r="K15" s="14">
        <f t="shared" si="4"/>
        <v>10561.2675</v>
      </c>
      <c r="L15" s="15">
        <f t="shared" si="5"/>
        <v>10561.2675</v>
      </c>
      <c r="M15" s="15">
        <f t="shared" si="6"/>
        <v>10309.80875</v>
      </c>
      <c r="N15" s="16" t="s">
        <v>15</v>
      </c>
      <c r="O15" s="17" t="s">
        <v>41</v>
      </c>
    </row>
    <row r="16" spans="1:15" ht="36" hidden="1" x14ac:dyDescent="0.25">
      <c r="A16" s="10">
        <v>555742</v>
      </c>
      <c r="B16" s="11" t="s">
        <v>42</v>
      </c>
      <c r="C16" s="19" t="s">
        <v>14</v>
      </c>
      <c r="D16" s="12">
        <v>1</v>
      </c>
      <c r="E16" s="13">
        <v>9079.85</v>
      </c>
      <c r="F16" s="13">
        <f t="shared" si="0"/>
        <v>1815.9699999999993</v>
      </c>
      <c r="G16" s="13">
        <v>10895.82</v>
      </c>
      <c r="H16" s="13">
        <f t="shared" si="1"/>
        <v>10895.82</v>
      </c>
      <c r="I16" s="14">
        <f t="shared" si="2"/>
        <v>9533.8425000000007</v>
      </c>
      <c r="J16" s="14">
        <f t="shared" si="3"/>
        <v>1906.7685000000001</v>
      </c>
      <c r="K16" s="14">
        <f t="shared" si="4"/>
        <v>11440.611000000001</v>
      </c>
      <c r="L16" s="15">
        <f t="shared" si="5"/>
        <v>11440.611000000001</v>
      </c>
      <c r="M16" s="15">
        <f t="shared" si="6"/>
        <v>11168.2155</v>
      </c>
      <c r="N16" s="16" t="s">
        <v>15</v>
      </c>
      <c r="O16" s="17" t="s">
        <v>43</v>
      </c>
    </row>
    <row r="17" spans="1:17" ht="36" hidden="1" x14ac:dyDescent="0.25">
      <c r="A17" s="10">
        <v>555744</v>
      </c>
      <c r="B17" s="11" t="s">
        <v>44</v>
      </c>
      <c r="C17" s="19" t="s">
        <v>14</v>
      </c>
      <c r="D17" s="12">
        <v>1</v>
      </c>
      <c r="E17" s="13">
        <v>10956.35</v>
      </c>
      <c r="F17" s="13">
        <f t="shared" si="0"/>
        <v>2191.2700000000004</v>
      </c>
      <c r="G17" s="13">
        <v>13147.62</v>
      </c>
      <c r="H17" s="13">
        <f t="shared" si="1"/>
        <v>13147.62</v>
      </c>
      <c r="I17" s="14">
        <f t="shared" si="2"/>
        <v>11504.167500000001</v>
      </c>
      <c r="J17" s="14">
        <f t="shared" si="3"/>
        <v>2300.8335000000006</v>
      </c>
      <c r="K17" s="14">
        <f t="shared" si="4"/>
        <v>13805.001000000002</v>
      </c>
      <c r="L17" s="15">
        <f t="shared" si="5"/>
        <v>13805.001000000002</v>
      </c>
      <c r="M17" s="15">
        <f t="shared" si="6"/>
        <v>13476.310500000001</v>
      </c>
      <c r="N17" s="16" t="s">
        <v>15</v>
      </c>
      <c r="O17" s="17" t="s">
        <v>45</v>
      </c>
    </row>
    <row r="18" spans="1:17" ht="36" hidden="1" x14ac:dyDescent="0.25">
      <c r="A18" s="10">
        <v>558304</v>
      </c>
      <c r="B18" s="11" t="s">
        <v>46</v>
      </c>
      <c r="C18" s="19" t="s">
        <v>14</v>
      </c>
      <c r="D18" s="12">
        <v>1</v>
      </c>
      <c r="E18" s="13">
        <v>10925.22</v>
      </c>
      <c r="F18" s="13">
        <f t="shared" si="0"/>
        <v>2185.0400000000009</v>
      </c>
      <c r="G18" s="13">
        <v>13110.26</v>
      </c>
      <c r="H18" s="13">
        <f t="shared" si="1"/>
        <v>13110.26</v>
      </c>
      <c r="I18" s="14">
        <f t="shared" si="2"/>
        <v>11471.481</v>
      </c>
      <c r="J18" s="14">
        <f t="shared" si="3"/>
        <v>2294.2920000000013</v>
      </c>
      <c r="K18" s="14">
        <f t="shared" si="4"/>
        <v>13765.773000000001</v>
      </c>
      <c r="L18" s="15">
        <f t="shared" si="5"/>
        <v>13765.773000000001</v>
      </c>
      <c r="M18" s="15">
        <f t="shared" si="6"/>
        <v>13438.016500000002</v>
      </c>
      <c r="N18" s="16" t="s">
        <v>15</v>
      </c>
      <c r="O18" s="17" t="s">
        <v>47</v>
      </c>
    </row>
    <row r="19" spans="1:17" ht="78" customHeight="1" x14ac:dyDescent="0.25">
      <c r="A19" s="10">
        <v>1</v>
      </c>
      <c r="B19" s="11" t="s">
        <v>48</v>
      </c>
      <c r="C19" s="22" t="s">
        <v>49</v>
      </c>
      <c r="D19" s="12">
        <v>1</v>
      </c>
      <c r="E19" s="13">
        <v>60207</v>
      </c>
      <c r="F19" s="13">
        <f t="shared" si="0"/>
        <v>12041.400000000009</v>
      </c>
      <c r="G19" s="13">
        <v>72248.400000000009</v>
      </c>
      <c r="H19" s="13">
        <f t="shared" si="1"/>
        <v>72248.400000000009</v>
      </c>
      <c r="I19" s="14">
        <f t="shared" si="2"/>
        <v>63217.350000000006</v>
      </c>
      <c r="J19" s="14">
        <f t="shared" si="3"/>
        <v>12643.470000000001</v>
      </c>
      <c r="K19" s="14">
        <f t="shared" si="4"/>
        <v>75860.820000000007</v>
      </c>
      <c r="L19" s="15">
        <f t="shared" si="5"/>
        <v>75860.820000000007</v>
      </c>
      <c r="M19" s="15">
        <f t="shared" si="6"/>
        <v>74054.610000000015</v>
      </c>
      <c r="N19" s="16" t="s">
        <v>50</v>
      </c>
      <c r="O19" s="17" t="s">
        <v>51</v>
      </c>
      <c r="P19" s="23"/>
      <c r="Q19" s="24"/>
    </row>
    <row r="20" spans="1:17" ht="92.25" customHeight="1" x14ac:dyDescent="0.25">
      <c r="A20" s="25">
        <v>2</v>
      </c>
      <c r="B20" s="26" t="s">
        <v>52</v>
      </c>
      <c r="C20" s="27" t="s">
        <v>49</v>
      </c>
      <c r="D20" s="12">
        <v>1</v>
      </c>
      <c r="E20" s="28">
        <f>[1]В1Т4!E4</f>
        <v>566420.4</v>
      </c>
      <c r="F20" s="28">
        <f t="shared" si="0"/>
        <v>113284.07999999996</v>
      </c>
      <c r="G20" s="28">
        <f>[1]В1Т4!G4</f>
        <v>679704.48</v>
      </c>
      <c r="H20" s="13">
        <f t="shared" si="1"/>
        <v>679704.48</v>
      </c>
      <c r="I20" s="29">
        <f>[1]В1Т4!I4</f>
        <v>651383.16</v>
      </c>
      <c r="J20" s="14">
        <f t="shared" si="3"/>
        <v>130276.99199999985</v>
      </c>
      <c r="K20" s="29">
        <f>[1]В1Т4!K4</f>
        <v>781660.15199999989</v>
      </c>
      <c r="L20" s="15">
        <f t="shared" si="5"/>
        <v>781660.15199999989</v>
      </c>
      <c r="M20" s="15">
        <f t="shared" si="6"/>
        <v>730682.31599999988</v>
      </c>
      <c r="N20" s="16" t="s">
        <v>50</v>
      </c>
      <c r="O20" s="17" t="s">
        <v>53</v>
      </c>
      <c r="P20" s="23"/>
      <c r="Q20" s="24"/>
    </row>
    <row r="21" spans="1:17" ht="76.5" customHeight="1" x14ac:dyDescent="0.25">
      <c r="A21" s="10">
        <v>3</v>
      </c>
      <c r="B21" s="11" t="s">
        <v>54</v>
      </c>
      <c r="C21" s="22" t="s">
        <v>49</v>
      </c>
      <c r="D21" s="12">
        <v>1</v>
      </c>
      <c r="E21" s="13">
        <v>1722</v>
      </c>
      <c r="F21" s="13">
        <f t="shared" si="0"/>
        <v>344.39999999999964</v>
      </c>
      <c r="G21" s="13">
        <v>2066.3999999999996</v>
      </c>
      <c r="H21" s="13">
        <f t="shared" si="1"/>
        <v>2066.3999999999996</v>
      </c>
      <c r="I21" s="14">
        <f t="shared" si="2"/>
        <v>1808.1000000000001</v>
      </c>
      <c r="J21" s="14">
        <f t="shared" si="3"/>
        <v>361.61999999999966</v>
      </c>
      <c r="K21" s="14">
        <f t="shared" si="4"/>
        <v>2169.7199999999998</v>
      </c>
      <c r="L21" s="15">
        <f t="shared" si="5"/>
        <v>2169.7199999999998</v>
      </c>
      <c r="M21" s="15">
        <f t="shared" si="6"/>
        <v>2118.0599999999995</v>
      </c>
      <c r="N21" s="16" t="s">
        <v>50</v>
      </c>
      <c r="O21" s="17" t="s">
        <v>55</v>
      </c>
      <c r="P21" s="23"/>
      <c r="Q21" s="24"/>
    </row>
    <row r="22" spans="1:17" ht="81.75" customHeight="1" x14ac:dyDescent="0.25">
      <c r="A22" s="10">
        <v>4</v>
      </c>
      <c r="B22" s="11" t="s">
        <v>56</v>
      </c>
      <c r="C22" s="22" t="s">
        <v>49</v>
      </c>
      <c r="D22" s="12">
        <v>1</v>
      </c>
      <c r="E22" s="13">
        <v>2948.4</v>
      </c>
      <c r="F22" s="13">
        <f t="shared" si="0"/>
        <v>589.67999999999984</v>
      </c>
      <c r="G22" s="13">
        <v>3538.08</v>
      </c>
      <c r="H22" s="13">
        <f t="shared" si="1"/>
        <v>3538.08</v>
      </c>
      <c r="I22" s="14">
        <f t="shared" si="2"/>
        <v>3095.82</v>
      </c>
      <c r="J22" s="14">
        <f t="shared" si="3"/>
        <v>619.16399999999976</v>
      </c>
      <c r="K22" s="14">
        <f t="shared" si="4"/>
        <v>3714.9839999999999</v>
      </c>
      <c r="L22" s="15">
        <f t="shared" si="5"/>
        <v>3714.9839999999999</v>
      </c>
      <c r="M22" s="15">
        <f t="shared" si="6"/>
        <v>3626.5320000000002</v>
      </c>
      <c r="N22" s="16" t="s">
        <v>50</v>
      </c>
      <c r="O22" s="17" t="s">
        <v>55</v>
      </c>
      <c r="P22" s="23"/>
      <c r="Q22" s="24"/>
    </row>
    <row r="23" spans="1:17" ht="27" customHeight="1" x14ac:dyDescent="0.25">
      <c r="A23" s="30"/>
      <c r="B23" s="31"/>
      <c r="C23" s="22"/>
      <c r="D23" s="32"/>
      <c r="E23" s="13"/>
      <c r="F23" s="33"/>
      <c r="G23" s="13"/>
      <c r="H23" s="13"/>
      <c r="I23" s="14"/>
      <c r="J23" s="14"/>
      <c r="K23" s="14"/>
      <c r="L23" s="15"/>
      <c r="M23" s="15"/>
      <c r="N23" s="15"/>
      <c r="O23" s="34"/>
    </row>
    <row r="24" spans="1:17" ht="27.75" customHeight="1" x14ac:dyDescent="0.25">
      <c r="A24" s="35" t="s">
        <v>57</v>
      </c>
      <c r="G24" s="39">
        <f>SUM(H19:H22)</f>
        <v>757557.36</v>
      </c>
      <c r="H24" s="39"/>
      <c r="I24" s="37"/>
      <c r="K24" s="39">
        <f>SUM(K19:K22)</f>
        <v>863405.67599999986</v>
      </c>
      <c r="L24" s="39"/>
    </row>
    <row r="25" spans="1:17" ht="8.25" customHeight="1" x14ac:dyDescent="0.25"/>
  </sheetData>
  <mergeCells count="4">
    <mergeCell ref="B1:O1"/>
    <mergeCell ref="G24:H24"/>
    <mergeCell ref="K24:L24"/>
    <mergeCell ref="B2:O2"/>
  </mergeCells>
  <pageMargins left="0.16" right="0.16" top="0.35" bottom="0.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В3Т4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2023-05-01T08:39:38Z</dcterms:created>
  <dcterms:modified xsi:type="dcterms:W3CDTF">2023-05-05T08:17:41Z</dcterms:modified>
</cp:coreProperties>
</file>