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defaultThemeVersion="124226"/>
  <xr:revisionPtr revIDLastSave="0" documentId="8_{5E9F248C-31F0-4801-AA3B-86498FB5D94B}" xr6:coauthVersionLast="36" xr6:coauthVersionMax="36" xr10:uidLastSave="{00000000-0000-0000-0000-000000000000}"/>
  <bookViews>
    <workbookView xWindow="0" yWindow="0" windowWidth="28800" windowHeight="12225" xr2:uid="{00000000-000D-0000-FFFF-FFFF00000000}"/>
  </bookViews>
  <sheets>
    <sheet name="реагенти" sheetId="9" r:id="rId1"/>
    <sheet name="пластик" sheetId="6" r:id="rId2"/>
  </sheets>
  <definedNames>
    <definedName name="_xlnm.Print_Area" localSheetId="0">реагенти!$A$2:$M$27</definedName>
  </definedNames>
  <calcPr calcId="191029"/>
</workbook>
</file>

<file path=xl/calcChain.xml><?xml version="1.0" encoding="utf-8"?>
<calcChain xmlns="http://schemas.openxmlformats.org/spreadsheetml/2006/main">
  <c r="L14" i="9" l="1"/>
  <c r="M14" i="9" s="1"/>
  <c r="L13" i="9"/>
  <c r="M13" i="9" s="1"/>
  <c r="K12" i="9"/>
  <c r="L11" i="9"/>
  <c r="M11" i="9" s="1"/>
  <c r="K10" i="9"/>
  <c r="L9" i="9"/>
  <c r="M9" i="9" s="1"/>
  <c r="K8" i="9"/>
  <c r="I9" i="9"/>
  <c r="I10" i="9"/>
  <c r="I11" i="9"/>
  <c r="I12" i="9"/>
  <c r="I13" i="9"/>
  <c r="I14" i="9"/>
  <c r="I8" i="9"/>
  <c r="I16" i="9" s="1"/>
  <c r="I17" i="9" s="1"/>
  <c r="K14" i="9" l="1"/>
  <c r="K13" i="9"/>
  <c r="L12" i="9"/>
  <c r="M12" i="9" s="1"/>
  <c r="K11" i="9"/>
  <c r="L10" i="9"/>
  <c r="M10" i="9" s="1"/>
  <c r="K9" i="9"/>
  <c r="L8" i="9"/>
  <c r="M8" i="9" s="1"/>
  <c r="L9" i="6"/>
  <c r="L10" i="6"/>
  <c r="L11" i="6"/>
  <c r="L12" i="6"/>
  <c r="L13" i="6"/>
  <c r="L14" i="6"/>
  <c r="L15" i="6"/>
  <c r="L16" i="6"/>
  <c r="L17" i="6"/>
  <c r="L18" i="6"/>
  <c r="L19" i="6"/>
  <c r="L20" i="6"/>
  <c r="L21" i="6"/>
  <c r="L22" i="6"/>
  <c r="L23" i="6"/>
  <c r="L7" i="6"/>
  <c r="L8" i="6"/>
  <c r="L6" i="6"/>
  <c r="K16" i="9" l="1"/>
  <c r="K17" i="9" s="1"/>
  <c r="M16" i="9"/>
  <c r="M17" i="9" s="1"/>
  <c r="L24" i="6"/>
</calcChain>
</file>

<file path=xl/sharedStrings.xml><?xml version="1.0" encoding="utf-8"?>
<sst xmlns="http://schemas.openxmlformats.org/spreadsheetml/2006/main" count="163" uniqueCount="114">
  <si>
    <t xml:space="preserve">Медичний директор </t>
  </si>
  <si>
    <t>Члени робочої групи:</t>
  </si>
  <si>
    <t>Завідувач Українським Референс-центром з клінічної лабораторної діагностики та метрології</t>
  </si>
  <si>
    <t>Завідувач лабораторії медичної генетики СМГЦ</t>
  </si>
  <si>
    <t>№</t>
  </si>
  <si>
    <t>Одиниця виміру</t>
  </si>
  <si>
    <t>Кількість</t>
  </si>
  <si>
    <t xml:space="preserve">Медичний директор з медичних питань                       </t>
  </si>
  <si>
    <t>МТВ</t>
  </si>
  <si>
    <t>Завідувач відділом імуногістохімічних досліджень дитячого патологоанатомічного відділення</t>
  </si>
  <si>
    <t>Тетяна ІВАНОВА</t>
  </si>
  <si>
    <t>Сергій ЧЕРНИШУК</t>
  </si>
  <si>
    <t>Володимир СОВА</t>
  </si>
  <si>
    <t>Ольга ВИСТАВНИХ</t>
  </si>
  <si>
    <t>Вікторія ЯНОВСЬКА</t>
  </si>
  <si>
    <t>Наталія ОЛЬХОВИЧ</t>
  </si>
  <si>
    <t xml:space="preserve">Медичний директор з поліклінічной роботи                 </t>
  </si>
  <si>
    <t>Тест-набір для визначення біотинідази в зразках крові, висушених на фільтрувальному папері для скринінгу новонароджених на біотинідазну недостатність</t>
  </si>
  <si>
    <t>набір</t>
  </si>
  <si>
    <t>Тест-набір для визначення GALT в зразках крові, висушених на фільтрувальному папері для скринінгу новонароджених на галактоземію</t>
  </si>
  <si>
    <t>Назва медичного виробу</t>
  </si>
  <si>
    <t>Код НК</t>
  </si>
  <si>
    <t>Код ДК 021:2015</t>
  </si>
  <si>
    <t>201916822 - Наконечник піпетки</t>
  </si>
  <si>
    <t xml:space="preserve"> 33190000-8 - Медичне обладнання та вироби медичного призначення різні</t>
  </si>
  <si>
    <t xml:space="preserve">Код ДК 021:2015 </t>
  </si>
  <si>
    <t>ЛОТ 1</t>
  </si>
  <si>
    <t>Загалом</t>
  </si>
  <si>
    <t>Планшет для ПЛР робіт на 96 лунок</t>
  </si>
  <si>
    <t>Оптичні плівки</t>
  </si>
  <si>
    <t>Адгезивні плівки</t>
  </si>
  <si>
    <t>Наконечники з фільтром, 1-20/30 мкл</t>
  </si>
  <si>
    <t>Наконечники з фільтром, 1-200 мкл</t>
  </si>
  <si>
    <t>Планшет для ПЛР робіт на 96 лунок - 0,2 мл стерильні, вільні від ДНКаз, РНКаз, ДНК людини, інгібіторів ПЛР та пірогенів, з юбкою</t>
  </si>
  <si>
    <t>Герметизуючя плівка з клеєвою основою, прозора, для ПЛР планшетів з виступаючим краєм, 50 мкм, з робочим діапазоном -40 +120 °C, вільні від ДНКаз, РНКаз, ДНК людини, інгібіторів ПЛР та пірогенів</t>
  </si>
  <si>
    <t>Герметизуючя плівка з клеєвою основою, прозора, для ПЛР планшетів з виступаючим краєм, 70 мкм, з робочим діапазоном -40 +120 °C, вільні від ДНКаз, РНКаз, ДНК людини, інгібіторів ПЛР та пірогенів</t>
  </si>
  <si>
    <t xml:space="preserve">Наконечники з фільтром, 1-20/30 мкл, стерильні, незабарвлені в штативі (960 шт.) вільні від ДНКаз, РНКаз, ДНК людини, інгібіторів ПЛР та пірогенів, повинні підходити до дозаторів 20-10 мкл Finnpipette Thermofisher, з обробленою поверхньою преміум сурфейс, довжина: 50,8 mm (+/- 0,2 mm) </t>
  </si>
  <si>
    <t xml:space="preserve">Наконечники з фільтром, 1-200 мкл, стерильні, незабарвлені в штативі (960 шт.) вільні від ДНКаз, РНКаз, ДНК людини, інгібіторів ПЛР та пірогенів, повинні підходити до дозаторів 200 мкл Finnpipette Thermofisher, з обробленою поверхньою преміум сурфейс, довжина: 59,5 mm (+/- 0,2 mm) </t>
  </si>
  <si>
    <t>шт</t>
  </si>
  <si>
    <t>62225 - Ємність для лабораторного аналізатора ІВД</t>
  </si>
  <si>
    <t>62229
Ковпачок пробірки / судини</t>
  </si>
  <si>
    <t>Загальна сума</t>
  </si>
  <si>
    <t xml:space="preserve">ІНФОРМАЦІЯ
про необхідні технічні, якісні та кількісні характеристики предмету закупівлі (витратні матеріали для неонатального скринінгу міжрегіональні)                                                                                                                                                                    </t>
  </si>
  <si>
    <t>Наконечники без фільтра, 100-1000 мкл</t>
  </si>
  <si>
    <t>Наконечники без фільтра, 1-200 мкл</t>
  </si>
  <si>
    <t>Наконечники без фільтра, 5000 мкл</t>
  </si>
  <si>
    <t>Наконечники без фільтра, 10 000 мкл</t>
  </si>
  <si>
    <t>Стріпи з прикріпленими кришками, 0,2 мл</t>
  </si>
  <si>
    <t>Мікропробірки 2 мл, круглодонні з прикріпленою кришкою</t>
  </si>
  <si>
    <t>Планшет чорний круглодонний (ІФА)</t>
  </si>
  <si>
    <t>Планшет прозорий круглодонний для ІФА</t>
  </si>
  <si>
    <t xml:space="preserve">Кришки для планшета прозорого круглодонного для ІФА </t>
  </si>
  <si>
    <t>1000 шт/уп</t>
  </si>
  <si>
    <t>500 шт/уп</t>
  </si>
  <si>
    <t>100 шт/уп</t>
  </si>
  <si>
    <t>120 шт/уп</t>
  </si>
  <si>
    <t>56 15 108 Микропробирки, 2 мл, без ДНК, ДНКаз, пирогенов и АТФ, уп./1000шт., Ratiolab (ФРГ)</t>
  </si>
  <si>
    <t>Наконечники к пипет-дозатору, РР, желтые, 1-200 мкл, уп./1000шт, (LLG) (9409046)</t>
  </si>
  <si>
    <t>Наконечники к пипет-дозатору, РР, синие, 100-1000 мкл, уп./1000шт (LLG) (9409048)</t>
  </si>
  <si>
    <t>Наконечники к пипет-дозатору, РР, прозрачные, 100-5000 мкл, уп./250 шт, (LLG) (9409097)</t>
  </si>
  <si>
    <t>Наконечники к пипет-дозатору, РР, прозрачные, 1-10 мл, уп./100 шт, (LLG) (9409098)</t>
  </si>
  <si>
    <t>437591 Микропланшеты 96-лун. белые для ИФА дно кругл., MaxiSorp, 96 шт/уп, 350 мкл, Thermo Scientific</t>
  </si>
  <si>
    <t>Крышка к планшетам иммунологическим, стер. Aptaca S.p.A.(5096/C/SG)</t>
  </si>
  <si>
    <t>наконечник к пипет-дозатору 1000-5000 мкл Eppendorf «Labexpert» (уп.300 шт.)</t>
  </si>
  <si>
    <t>наконечник к пипет-дозатору  10-200 мкл желтый Gilson «Labexpert» (уп.1000 шт.)</t>
  </si>
  <si>
    <t>наконечник к пипет-дозатору  100-1000 мкл голубой, универсальный «Labexpert» (500 шт/уп)</t>
  </si>
  <si>
    <t>1 шт</t>
  </si>
  <si>
    <t>96 шт/уп</t>
  </si>
  <si>
    <t>Стрипы на 8 ПЦР пробирок, 0,2 мл, со связан инд. плоскими крышками (120 шт/уп) Aptaca S.p.A.  (1760)</t>
  </si>
  <si>
    <t>Пленка ПЦР, адгезивная, прозрачная для ПЦР планшетов (100 шт/уп) (LLG) (6.313 398)</t>
  </si>
  <si>
    <t>6018710 Микропланшеты 96-лунок U-форма, PP, Luminescence уп/100шт, RATIOLAB (Германия)</t>
  </si>
  <si>
    <t>MicroAmp™ Optical 96-Well Reaction Plate, 10 plates (N8010560)</t>
  </si>
  <si>
    <t>MicroAmp™ Optical Adhesive Film, 100 covers (4311971)</t>
  </si>
  <si>
    <t>9409034 Наконечники premium к пипет-дозатору, прозрачные, 1-20 мкл, уп./960шт, (LLG)</t>
  </si>
  <si>
    <t>9409036 Наконечники premium к пипет-дозатору, прозрачные, 1-200 мкл, уп./960шт, (LLG)</t>
  </si>
  <si>
    <t>Планшет иммунологический для ИФА, 96 лунок круглодонный, стер. (Aptaca S.p.A.) (5096/U/SG)</t>
  </si>
  <si>
    <t>300 шт/уп.</t>
  </si>
  <si>
    <t>уп</t>
  </si>
  <si>
    <t>Кількість, уп.</t>
  </si>
  <si>
    <t>Ціна за одиницю, грн</t>
  </si>
  <si>
    <t>Сума, грн</t>
  </si>
  <si>
    <t>Кількість 5 міс, шт.</t>
  </si>
  <si>
    <t>Кількість 10 міс</t>
  </si>
  <si>
    <t>Тест-набір для скринінгу новонароджених на фенілкетонурію в зразках крові, висушених на фільтрувальному папері</t>
  </si>
  <si>
    <t>Ціна середня за одиницю, грн</t>
  </si>
  <si>
    <t>Сума середня, грн</t>
  </si>
  <si>
    <t>Заст. Генерального директора з економічних питань</t>
  </si>
  <si>
    <t>Наталія МИРУТА</t>
  </si>
  <si>
    <t xml:space="preserve">ІНФОРМАЦІЯ
про необхідні технічні, якісні та кількісні характеристики предмету закупівлі (реагенти для неонатального скринінгу регіональні)                                                                                                                                                                    </t>
  </si>
  <si>
    <t>Ціна 1 за одиницю з ПДВ 7%, грн</t>
  </si>
  <si>
    <t>ПДВ</t>
  </si>
  <si>
    <t>Ціна 2 за одиницю з ПДВ 7%, грн</t>
  </si>
  <si>
    <t>Сума 2 з ПДВ, грн</t>
  </si>
  <si>
    <t>Сума 1 з ПДВ, грн</t>
  </si>
  <si>
    <t>ДК 021:2015, код 33690000-3, Лікарські засоби різні</t>
  </si>
  <si>
    <t>58960 Фенілаланін IVD (діагностика in vitro), набір, флуорометричний аналіз
Набір реагентів та інших пов'язаних з ними матеріалів,
призначений для кількісного визначення фенілаланіну
(рhenylalanine) в клінічному зразку з використанням методу
флуориметричного аналізу.
Phenylalanine IVD, kit, fluorimetry A collection of reagents and other associated materials
intended to be used for the quantitative measurement
of phenylalanine in a clinical specimen, using a
fluorimetry method.</t>
  </si>
  <si>
    <t>59221 Неонатальний тиреотропний гормон (неонатальний ТТГ) IVD (діагностика in vitro), набір, імунофлюоресцентний аналіз
Набір реагентів та інших пов'язаних з ними матеріалів,
призначений для кількісного визначення неонатального
тиреотропного гормону (неонатального ТТГ) (neonatal
thyroid stimulating hormone (neonatal TSH)) в клінічному
зразку методом імунофлуоресцентного аналізу.
Neonatal thyroid stimulating hormone
(neonatal TSH) IVD, kit, fluorescent
immunoassay
A collection of reagents and other associated materials
intended to be used for the quantitative measurement
of neonatal thyroid stimulating hormone (neonatal TSH)
in a clinical specimen, using a fluorescent immunoassay
method.</t>
  </si>
  <si>
    <t>60713 Неонатальний трипсин IVD (діагностика in vitro), набір, імунофлюоресцентний аналіз
Набір реагентів та інших пов'язаних з ними матеріалів,
призначений для кількісного визначення неонатального
трипсину (neonatal trypsin) в клінічному зразку з
використанням методу імунофлуоресцентного аналізу.
Neonatal trypsin IVD, kit, fluorescent
immunoassay
A collection of reagents and other associated materials
intended to be used for the quantitative measurement
of neonatal trypsin in a clinical specimen, using a
fluorescent immunoassay method.</t>
  </si>
  <si>
    <t>61469 17-гідроксипрогестерон IVD (діагностика in vitro), набір, імунофлюоресцентний аналіз
Набір реагентів та інших пов'язаних з ними матеріалів,
призначений для якісного та/або кількісного визначення
 17-гідроксипрогестерону (17-Hydroxyprogesterone) в
клінічному зразку методом імунофлуоресцентного аналізу.
17-Hydroxyprogesterone IVD, kit,
fluorescent immunoassay
A collection of reagents and other associated materials
intended to be used for the qualitative and/or
quantitative detection of 17-hydroxyprogesterone in a
clinical specimen, using a fluorescent immunoassay
method.</t>
  </si>
  <si>
    <t>59366 Муковісцидоз (кістозний фіброз) IVD (діагностика in vitro), набір, аналіз нуклеїнових кислот
Набір реагентів та інших пов'язаних з ними матеріалів,
призначений для дослідження клінічного зразка для
діагностування, моніторингу або прогнозування виникнення
одиничної або численних мутацій, пов'язаних з розвитком
вродженого генетичного порушення – муковісцидозу (cystic
fibrosis), обумовленого мутацією в гені трансмембранного
регуляторного білка в разі муковісцидозу (CFTR ) методом
аналізу нуклеїнових кислот.
Cystic fibrosis IVD, kit, nucleic acid
technique (NAT)
A collection of reagents and other associated materials
intended to be used to evaluate a clinical specimen to
diagnose, monitor or predict one or multiple mutations
associated with the inborn genetic disorder cystic
fibrosis due to mutation in the cystic fibrosis
conductance regulator (CFTR) gene, using a nucleic acid
technique (NAT).</t>
  </si>
  <si>
    <t>60271 Галактоза-1-фосфат уридилтрансферази IVD (діагностика in vitro), набір, ферментний флуоресцентний аналіз
Набір реагентів та інших пов'язаних з ними матеріалів,
призначений для кількісного визначення галактозо-1-фосфат
уридилтрансферази (Гал-1-Ф-УДФ) (galactose-1-phosphate
uridyl transferase (G1PUT)), також відомої як галактозна
трансфераза (galactose transferase ( GALT)), в клінічному
зразку методом ферментного флуоресцентного аналізу.
Galactose-1-phosphate uridyl
transferase IVD, kit, enzyme
fluorescence
A collection of reagents and other associated materials
intended to be used for the quantitative measurement
of galactose-1-phosphate uridyl transferase (G1PUT),
also known as galactose transferase (GALT) enzyme, in a
clinical specimen, using an enzyme fluorescence
method.</t>
  </si>
  <si>
    <t>59250 Біотинідаза IVD (діагностика in vitro), набір, ферментний флуоресцентний аналіз
Набір реагентів та інших пов'язаних з ними матеріалів,
призначений для кількісного визначення ферменту
біотинідази (biotinidase) в клінічному зразку методом
ферментного флуоресцентного аналізу.
Biotinidase IVD, kit, enzyme
fluorescence
A collection of reagents and other associated materials
intended to be used for the quantitative measurement
of the enzyme biotinidase in a clinical specimen, using
an enzyme fluorescence method.</t>
  </si>
  <si>
    <t>Набір для визначення найбільш розповсюджених мутацій у гені CFTR методом ПЛР і зворотної гібридизації</t>
  </si>
  <si>
    <t>Тест-набір для скринінгу новонароджених на вроджений гіпотиреоз в зразках крові, висушених на фільтрувальному папері</t>
  </si>
  <si>
    <t>Тест-набір для скринінгу новонароджених на муковісцидоз у зразках крові, висушених на фільтрувальному папері</t>
  </si>
  <si>
    <t>Тест-набір для скринінгу новонароджених на адреногенітальний синдром у зразках крові, висушених на фільтрувальному папері</t>
  </si>
  <si>
    <t>1. Визначення фенілаланіну із зразків крові, висушених на фільтрувальному папері, методом флуориметричного аналізу.
2. Тест-набори повинні бути сумісні з автоматизованою системою NS2400
3. Набір повинен містити калібратори, контролі з рівнями фенілаланіну в областях значень, які відповідають їх концентрації у новонароджених в нормальному та патологічних станах.
4. Можливість отримання результатів за одиничного визначення показника фенілаланіну у зразках крові новонароджених.
5. Межа чутливості - не більше 0,5 мг/100 мл (30 мкмоль/л). 
6. Постачальник повинен мати можливість поставки медичних виробів, для діагностики in vitro, партіями не менше 2 разів на рік з інтервалом не менше 4 місяців.
7. Термін придатності наборів на момент поставки має становити не менше 6 місяців або 75% від загального терміну придатності.</t>
  </si>
  <si>
    <t>1. Визначення імунореактивного трипсиногену людини у сухих плямах крові методом флуориметричного аналізу.
2. Тест-набори повинні бути сумісні з автоматизованою системою NS2400
3. Набір повинен містити калібратори, контролі з рівнями імунореактивного трипсиногену в областях значень, які відповідають їх концентрації у новонароджених в нормальному та патологічних станах.
4. Можливість отримання результатів за одиничного визначення показника імунореактивного трипсиногену у зразках крові новонароджених.
5. Постачальник повинен мати можливість поставки медичних виробів, для діагностики in vitro, партіями не менше 2 разів на рік з інтервалом не менше 4 місяців.
6. Термін придатності наборів на момент поставки має становити не менше 6 місяців або 75% від загального терміну придатності.</t>
  </si>
  <si>
    <t>1. Визначення галактозо-1-фосфат уріділтрансферазної (GALT) активності в зразках крові, висушених на фільтрувальному папері, методом флуориметричного аналізу.
2. Набір повинен містити калібратори, контролі з рівнями активності GALT в областях значень, які відповідають їх концентрації у новонароджених в нормальному та патологічних станах.
3. Можливість отримання результатів за одиничного визначення показника активності GALT у зразках крові новонароджених.
5. Постачальник повинен мати можливість поставки медичних виробів, для діагностики in vitro, партіями не менше 2 разів на рік з інтервалом не менше 4 місяців.
6. Термін придатності наборів на момент поставки має становити не менше 6 місяців або 75% від загального терміну придатності.</t>
  </si>
  <si>
    <t>1. Визначення тиреотропного гормону людини із зразків крові, висушених на фільтрувальному папері, методом флуориметричного аналізу.
2. Тест-набори повинні бути сумісні з автоматизованою системою NS2400
3. Набір повинен містити калібратори, контролі з рівнями тиреотропного гомону в областях значень, які відповідають їх концентрації у новонароджених в нормальному та патологічних станах.
4. Можливість отримання результатів за одиничного визначення показника тиреотропного гормону у зразках крові новонароджених.
5. Межа чутливості - не більше 1,0 мМО/л крові. 
6. Постачальник повинен мати можливість поставки медичних виробів, для діагностики in vitro, партіями не менше 2 разів на рік з інтервалом не менше 4 місяців.
7. Термін придатності наборів на момент поставки має становити не менше 6 місяців або 75% від загального терміну придатності</t>
  </si>
  <si>
    <t>1. Визначення біотинідази в зразках крові, висушених на фільтрувальному папері, методом флуориметричного аналізу.
2. Тест-набори повинні бути сумісні з автоматизованою системою NS2400.
3. Набір повинен містити калібратори, контролі з рівнями активності біотинідази в областях значень, які відповідають їх концентрації у новонароджених в нормальному та патологічних станах.
4. Можливість отримання результатів за одиничного визначення показника активності біотинідази у зразках крові новонароджених.
5. Постачальник повинен мати можливість поставки медичних виробів, для діагностики in vitro, партіями не менше 2 разів на рік з інтервалом не менше 4 місяців.
6. Термін придатності наборів на момент поставки має становити не менше 6 місяців або 75% від загального терміну придатності.</t>
  </si>
  <si>
    <t>1. Набір має бути призначений для аналізу мутацій гена трансмембранного регулятора муковісцидозу (CFTR) методом ПЛР і зворотної гібридизації.
2. Набір для одночасного виявлення та ідентифікації окремих мутацій гена CFTR людини, а також послідовності дикого типу в зразках цільної крові та сухій краплі крові. 
3. Набір призначений для ідентифікації не менше 34 найбільш частих мутацій гена CFTR, в тому числі, найбільш поширених в українській популяції.
4. Наявність в наборі реактивів, необхідних для ДНК екстракції, ампліфікації, гібридизації , ідентифікації зондів / мутацій для інтерпретації профілю реактивності зондів. 
5. Можливість візуальної й автоматичної інтерпретації результатів дослідження, їх документування та архівування за допомогою спеціалізованого програмного забезпечення. Можливість тестування 10 новонароджених. 
6. Термін придатності наборів на момент поставки має становити не менше 6 місяців або 75% від загального терміну придатності.</t>
  </si>
  <si>
    <t>1. Кількісне визначення 17-гідроксипрогестерону із зразків крові, висушених на фільтрувальному папері, методом флуориметричного аналізу.
2. Тест-набори повинні бути сумісні з автоматизованою системою NS2400
3. Набір повинен містити калібратори, контролі з рівнями 17-гідроксипрогестерону в областях значень, які відповідають їх концентрації у новонароджених в нормальному та патологічних станах.
4. Можливість отримання результатів за одиничного визначення показника 17-гідроксипрогестерону у зразках крові новонароджених.
5. Межа чутливості - не більше 0,8 нг/мл сироватки 
6. Постачальник повинен мати можливість поставки медичних виробів, для діагностики in vitro, партіями не менше 2 разів на рік з інтервалом не менше 4 місяців.
7. Термін придатності наборів на момент поставки має становити не менше 6 місяців або 75% від загального терміну придатності.</t>
  </si>
  <si>
    <t>Обгрунтування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</si>
</sst>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sz val="10"/>
      <name val="Arial Cyr"/>
      <charset val="204"/>
    </font>
    <font>
      <sz val="12"/>
      <name val="Times New Roman"/>
      <family val="1"/>
      <charset val="204"/>
    </font>
    <font>
      <b/>
      <sz val="12"/>
      <color theme="1"/>
      <name val="Times New Roman"/>
      <family val="1"/>
      <charset val="204"/>
    </font>
    <font>
      <b/>
      <sz val="12"/>
      <color theme="1"/>
      <name val="Calibri"/>
      <family val="2"/>
      <charset val="204"/>
      <scheme val="minor"/>
    </font>
    <font>
      <sz val="12"/>
      <color theme="1"/>
      <name val="Calibri"/>
      <family val="2"/>
      <scheme val="minor"/>
    </font>
    <font>
      <sz val="14"/>
      <color theme="1"/>
      <name val="Calibri"/>
      <family val="2"/>
      <scheme val="minor"/>
    </font>
    <font>
      <sz val="14"/>
      <color theme="1"/>
      <name val="Calibri"/>
      <family val="2"/>
    </font>
    <font>
      <sz val="12"/>
      <color theme="1"/>
      <name val="Calibri"/>
      <family val="2"/>
      <charset val="204"/>
      <scheme val="minor"/>
    </font>
    <font>
      <sz val="11"/>
      <color rgb="FF000000"/>
      <name val="Calibri"/>
      <family val="2"/>
      <charset val="204"/>
      <scheme val="minor"/>
    </font>
    <font>
      <sz val="12"/>
      <color theme="1"/>
      <name val="Times New Roman"/>
      <family val="1"/>
    </font>
    <font>
      <sz val="12"/>
      <name val="Times New Roman"/>
      <family val="1"/>
    </font>
    <font>
      <b/>
      <sz val="12"/>
      <color rgb="FF000000"/>
      <name val="Times New Roman"/>
      <family val="1"/>
      <charset val="204"/>
    </font>
    <font>
      <b/>
      <sz val="12"/>
      <name val="Times New Roman"/>
      <family val="1"/>
      <charset val="204"/>
    </font>
    <font>
      <b/>
      <sz val="20"/>
      <color theme="1"/>
      <name val="Times New Roman"/>
      <family val="1"/>
      <charset val="204"/>
    </font>
    <font>
      <sz val="18"/>
      <color theme="1"/>
      <name val="Times New Roman"/>
      <family val="1"/>
      <charset val="204"/>
    </font>
  </fonts>
  <fills count="3">
    <fill>
      <patternFill patternType="none"/>
    </fill>
    <fill>
      <patternFill patternType="gray125"/>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1" fillId="0" borderId="0"/>
    <xf numFmtId="0" fontId="10" fillId="0" borderId="0"/>
  </cellStyleXfs>
  <cellXfs count="88">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8" fillId="0" borderId="0" xfId="2" applyFont="1"/>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left"/>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 fontId="5"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xf>
    <xf numFmtId="0" fontId="11" fillId="0" borderId="1"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left" vertical="top" wrapText="1"/>
    </xf>
    <xf numFmtId="0" fontId="1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xf numFmtId="0" fontId="5" fillId="0" borderId="0" xfId="0" applyFont="1" applyAlignment="1">
      <alignment horizontal="left" vertical="center" wrapText="1"/>
    </xf>
    <xf numFmtId="0" fontId="6" fillId="0" borderId="0" xfId="0" applyFont="1" applyAlignment="1">
      <alignment horizontal="left"/>
    </xf>
    <xf numFmtId="0" fontId="4" fillId="0" borderId="0" xfId="0" applyFont="1" applyAlignment="1">
      <alignment horizontal="center" vertical="center" wrapText="1"/>
    </xf>
    <xf numFmtId="0" fontId="7" fillId="0" borderId="0" xfId="0" applyFont="1" applyAlignment="1">
      <alignment horizontal="center" vertical="center"/>
    </xf>
    <xf numFmtId="1" fontId="5" fillId="0" borderId="0" xfId="0" applyNumberFormat="1" applyFont="1" applyAlignment="1">
      <alignment horizontal="center" vertical="center"/>
    </xf>
    <xf numFmtId="0" fontId="8" fillId="0" borderId="1" xfId="0" applyFont="1" applyBorder="1" applyAlignment="1">
      <alignment horizontal="left" wrapText="1"/>
    </xf>
    <xf numFmtId="0" fontId="8" fillId="0" borderId="1" xfId="0" applyFont="1" applyBorder="1" applyAlignment="1">
      <alignment horizontal="left" vertical="center" wrapText="1"/>
    </xf>
    <xf numFmtId="4" fontId="17" fillId="2" borderId="1" xfId="0" applyNumberFormat="1" applyFont="1" applyFill="1" applyBorder="1" applyAlignment="1">
      <alignment horizontal="center" vertical="center"/>
    </xf>
    <xf numFmtId="4" fontId="17" fillId="0" borderId="1" xfId="0" applyNumberFormat="1" applyFont="1" applyBorder="1" applyAlignment="1">
      <alignment horizontal="center" vertical="center"/>
    </xf>
    <xf numFmtId="0" fontId="16" fillId="0" borderId="0" xfId="0" applyFont="1" applyAlignment="1">
      <alignment horizontal="left" vertical="top" wrapText="1"/>
    </xf>
    <xf numFmtId="0" fontId="8" fillId="0" borderId="1" xfId="0" applyFont="1" applyBorder="1" applyAlignment="1">
      <alignment horizontal="left"/>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8" fillId="0" borderId="0" xfId="0" applyFont="1" applyAlignment="1">
      <alignment horizontal="justify" vertical="center"/>
    </xf>
    <xf numFmtId="0" fontId="8" fillId="0" borderId="0" xfId="0" applyFont="1" applyAlignment="1">
      <alignment vertical="center" wrapText="1"/>
    </xf>
    <xf numFmtId="0" fontId="8" fillId="0" borderId="0" xfId="0" applyFont="1"/>
    <xf numFmtId="0" fontId="14" fillId="0" borderId="0" xfId="0" applyFont="1"/>
    <xf numFmtId="0" fontId="13" fillId="0" borderId="0" xfId="0" applyFont="1"/>
    <xf numFmtId="0" fontId="20" fillId="0" borderId="1"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xf>
    <xf numFmtId="1" fontId="8" fillId="0" borderId="0" xfId="0" applyNumberFormat="1" applyFont="1" applyAlignment="1">
      <alignment horizontal="center" vertical="center"/>
    </xf>
    <xf numFmtId="4" fontId="12" fillId="0" borderId="0" xfId="0" applyNumberFormat="1" applyFont="1" applyAlignment="1">
      <alignment horizontal="center" vertical="center"/>
    </xf>
    <xf numFmtId="0" fontId="12" fillId="0" borderId="0" xfId="0" applyFont="1"/>
    <xf numFmtId="0" fontId="21" fillId="0" borderId="0" xfId="0" applyFont="1" applyAlignment="1">
      <alignment horizontal="center" vertical="center" wrapText="1"/>
    </xf>
    <xf numFmtId="0" fontId="12" fillId="0" borderId="0" xfId="2" applyFont="1" applyAlignment="1">
      <alignment horizontal="center" vertical="center" wrapTex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4" fontId="12" fillId="0" borderId="0" xfId="0" applyNumberFormat="1" applyFont="1" applyAlignment="1">
      <alignment horizontal="right" vertical="center"/>
    </xf>
    <xf numFmtId="0" fontId="19" fillId="0" borderId="1" xfId="0" applyFont="1" applyBorder="1" applyAlignment="1">
      <alignment horizontal="center" vertical="center" wrapText="1"/>
    </xf>
    <xf numFmtId="4" fontId="20" fillId="0" borderId="1" xfId="0" applyNumberFormat="1" applyFont="1" applyBorder="1" applyAlignment="1">
      <alignment horizontal="center" vertical="center"/>
    </xf>
    <xf numFmtId="164" fontId="20" fillId="0" borderId="1" xfId="0" applyNumberFormat="1" applyFont="1" applyBorder="1" applyAlignment="1">
      <alignment horizontal="center" vertical="center"/>
    </xf>
    <xf numFmtId="0" fontId="12" fillId="0" borderId="1" xfId="0" applyFont="1" applyBorder="1" applyAlignment="1">
      <alignment horizontal="center" vertical="center"/>
    </xf>
    <xf numFmtId="0" fontId="20"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21" fillId="0" borderId="3" xfId="0" applyFont="1" applyBorder="1" applyAlignment="1">
      <alignment horizontal="center" vertical="center" wrapText="1"/>
    </xf>
    <xf numFmtId="1" fontId="21" fillId="0" borderId="3"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4" fontId="14" fillId="0" borderId="0" xfId="0" applyNumberFormat="1" applyFont="1"/>
    <xf numFmtId="4" fontId="0" fillId="0" borderId="0" xfId="0" applyNumberFormat="1"/>
    <xf numFmtId="0" fontId="15" fillId="0" borderId="0" xfId="0" applyFont="1"/>
    <xf numFmtId="0" fontId="8" fillId="0" borderId="0" xfId="0" applyFont="1" applyAlignment="1">
      <alignment horizontal="center" vertical="center" wrapText="1"/>
    </xf>
    <xf numFmtId="0" fontId="12" fillId="0" borderId="1" xfId="0" applyFont="1" applyBorder="1" applyAlignment="1">
      <alignment horizontal="center" vertical="center"/>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center" vertical="center" wrapText="1"/>
    </xf>
    <xf numFmtId="0" fontId="6" fillId="0" borderId="0" xfId="0" applyFont="1" applyAlignment="1">
      <alignment horizontal="center" wrapText="1"/>
    </xf>
    <xf numFmtId="0" fontId="6" fillId="0" borderId="2" xfId="0" applyFont="1" applyBorder="1" applyAlignment="1">
      <alignment horizontal="center" wrapText="1"/>
    </xf>
    <xf numFmtId="0" fontId="24" fillId="0" borderId="0" xfId="0" applyFont="1" applyAlignment="1">
      <alignment vertical="center" wrapText="1"/>
    </xf>
  </cellXfs>
  <cellStyles count="4">
    <cellStyle name="Звичайний" xfId="0" builtinId="0"/>
    <cellStyle name="Звичайний 2" xfId="1" xr:uid="{00000000-0005-0000-0000-000000000000}"/>
    <cellStyle name="Звичайний 3" xfId="2" xr:uid="{00000000-0005-0000-0000-00000100000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tabSelected="1" zoomScale="55" zoomScaleNormal="55" zoomScaleSheetLayoutView="40" workbookViewId="0">
      <selection activeCell="C1" sqref="C1"/>
    </sheetView>
  </sheetViews>
  <sheetFormatPr defaultColWidth="9.140625" defaultRowHeight="15.75" x14ac:dyDescent="0.25"/>
  <cols>
    <col min="1" max="1" width="5.85546875" style="42" customWidth="1"/>
    <col min="2" max="2" width="32.42578125" style="42" customWidth="1"/>
    <col min="3" max="3" width="92" style="42" customWidth="1"/>
    <col min="4" max="4" width="60.42578125" style="42" customWidth="1"/>
    <col min="5" max="5" width="25.85546875" style="42" customWidth="1"/>
    <col min="6" max="6" width="10.28515625" style="42" customWidth="1"/>
    <col min="7" max="7" width="10.85546875" style="47" customWidth="1"/>
    <col min="8" max="8" width="15.5703125" style="47" customWidth="1"/>
    <col min="9" max="9" width="19.5703125" style="47" customWidth="1"/>
    <col min="10" max="10" width="15.5703125" style="43" customWidth="1"/>
    <col min="11" max="11" width="19.5703125" style="43" customWidth="1"/>
    <col min="12" max="12" width="15.5703125" style="43" customWidth="1"/>
    <col min="13" max="13" width="19.5703125" style="43" customWidth="1"/>
    <col min="14" max="14" width="8.28515625" style="43" customWidth="1"/>
    <col min="15" max="17" width="8.28515625" style="1" customWidth="1"/>
    <col min="18" max="16384" width="9.140625" style="1"/>
  </cols>
  <sheetData>
    <row r="1" spans="1:15" ht="23.25" x14ac:dyDescent="0.25">
      <c r="C1" s="87" t="s">
        <v>113</v>
      </c>
      <c r="G1" s="76"/>
      <c r="H1" s="76"/>
      <c r="I1" s="76"/>
    </row>
    <row r="2" spans="1:15" ht="13.5" customHeight="1" x14ac:dyDescent="0.25">
      <c r="A2" s="78" t="s">
        <v>88</v>
      </c>
      <c r="B2" s="78"/>
      <c r="C2" s="78"/>
      <c r="D2" s="78"/>
      <c r="E2" s="78"/>
      <c r="F2" s="78"/>
      <c r="G2" s="78"/>
      <c r="H2" s="78"/>
      <c r="I2" s="78"/>
      <c r="J2" s="78"/>
      <c r="K2" s="78"/>
      <c r="L2" s="78"/>
      <c r="M2" s="78"/>
    </row>
    <row r="3" spans="1:15" ht="13.5" customHeight="1" x14ac:dyDescent="0.25">
      <c r="A3" s="78"/>
      <c r="B3" s="78"/>
      <c r="C3" s="78"/>
      <c r="D3" s="78"/>
      <c r="E3" s="78"/>
      <c r="F3" s="78"/>
      <c r="G3" s="78"/>
      <c r="H3" s="78"/>
      <c r="I3" s="78"/>
      <c r="J3" s="78"/>
      <c r="K3" s="78"/>
      <c r="L3" s="78"/>
      <c r="M3" s="78"/>
    </row>
    <row r="4" spans="1:15" ht="13.5" customHeight="1" x14ac:dyDescent="0.25">
      <c r="A4" s="78"/>
      <c r="B4" s="78"/>
      <c r="C4" s="78"/>
      <c r="D4" s="78"/>
      <c r="E4" s="78"/>
      <c r="F4" s="78"/>
      <c r="G4" s="78"/>
      <c r="H4" s="78"/>
      <c r="I4" s="78"/>
      <c r="J4" s="78"/>
      <c r="K4" s="78"/>
      <c r="L4" s="78"/>
      <c r="M4" s="78"/>
    </row>
    <row r="5" spans="1:15" ht="13.5" customHeight="1" x14ac:dyDescent="0.25">
      <c r="A5" s="79"/>
      <c r="B5" s="79"/>
      <c r="C5" s="79"/>
      <c r="D5" s="79"/>
      <c r="E5" s="79"/>
      <c r="F5" s="79"/>
      <c r="G5" s="79"/>
      <c r="H5" s="79"/>
      <c r="I5" s="79"/>
      <c r="J5" s="79"/>
      <c r="K5" s="79"/>
      <c r="L5" s="79"/>
      <c r="M5" s="79"/>
    </row>
    <row r="6" spans="1:15" s="45" customFormat="1" ht="47.25" x14ac:dyDescent="0.25">
      <c r="A6" s="65" t="s">
        <v>4</v>
      </c>
      <c r="B6" s="69" t="s">
        <v>20</v>
      </c>
      <c r="C6" s="69" t="s">
        <v>8</v>
      </c>
      <c r="D6" s="69" t="s">
        <v>21</v>
      </c>
      <c r="E6" s="69" t="s">
        <v>25</v>
      </c>
      <c r="F6" s="69" t="s">
        <v>5</v>
      </c>
      <c r="G6" s="70" t="s">
        <v>6</v>
      </c>
      <c r="H6" s="70" t="s">
        <v>89</v>
      </c>
      <c r="I6" s="71" t="s">
        <v>93</v>
      </c>
      <c r="J6" s="70" t="s">
        <v>91</v>
      </c>
      <c r="K6" s="71" t="s">
        <v>92</v>
      </c>
      <c r="L6" s="72" t="s">
        <v>84</v>
      </c>
      <c r="M6" s="71" t="s">
        <v>85</v>
      </c>
    </row>
    <row r="7" spans="1:15" s="45" customFormat="1" x14ac:dyDescent="0.25">
      <c r="A7" s="77" t="s">
        <v>26</v>
      </c>
      <c r="B7" s="77"/>
      <c r="C7" s="77"/>
      <c r="D7" s="77"/>
      <c r="E7" s="77"/>
      <c r="F7" s="77"/>
      <c r="G7" s="77"/>
      <c r="H7" s="77"/>
      <c r="I7" s="77"/>
      <c r="J7" s="77"/>
      <c r="K7" s="77"/>
      <c r="L7" s="77"/>
      <c r="M7" s="77"/>
    </row>
    <row r="8" spans="1:15" customFormat="1" ht="186" customHeight="1" x14ac:dyDescent="0.25">
      <c r="A8" s="62">
        <v>1</v>
      </c>
      <c r="B8" s="66" t="s">
        <v>83</v>
      </c>
      <c r="C8" s="68" t="s">
        <v>106</v>
      </c>
      <c r="D8" s="68" t="s">
        <v>95</v>
      </c>
      <c r="E8" s="67" t="s">
        <v>94</v>
      </c>
      <c r="F8" s="5" t="s">
        <v>18</v>
      </c>
      <c r="G8" s="46">
        <v>9</v>
      </c>
      <c r="H8" s="12">
        <v>11591.31</v>
      </c>
      <c r="I8" s="63">
        <f>G8*H8</f>
        <v>104321.79</v>
      </c>
      <c r="J8" s="12">
        <v>11963</v>
      </c>
      <c r="K8" s="63">
        <f>J8*G8</f>
        <v>107667</v>
      </c>
      <c r="L8" s="12">
        <f>(H8+J8)/2</f>
        <v>11777.154999999999</v>
      </c>
      <c r="M8" s="64">
        <f>G8*L8</f>
        <v>105994.39499999999</v>
      </c>
      <c r="N8" s="73"/>
      <c r="O8" s="74"/>
    </row>
    <row r="9" spans="1:15" customFormat="1" ht="259.5" customHeight="1" x14ac:dyDescent="0.25">
      <c r="A9" s="62">
        <v>2</v>
      </c>
      <c r="B9" s="66" t="s">
        <v>103</v>
      </c>
      <c r="C9" s="68" t="s">
        <v>109</v>
      </c>
      <c r="D9" s="68" t="s">
        <v>96</v>
      </c>
      <c r="E9" s="67" t="s">
        <v>94</v>
      </c>
      <c r="F9" s="5" t="s">
        <v>18</v>
      </c>
      <c r="G9" s="46">
        <v>42</v>
      </c>
      <c r="H9" s="12">
        <v>24203.4</v>
      </c>
      <c r="I9" s="63">
        <f t="shared" ref="I9:I14" si="0">G9*H9</f>
        <v>1016542.8</v>
      </c>
      <c r="J9" s="12">
        <v>24930</v>
      </c>
      <c r="K9" s="63">
        <f t="shared" ref="K9:K14" si="1">J9*G9</f>
        <v>1047060</v>
      </c>
      <c r="L9" s="12">
        <f t="shared" ref="L9:L14" si="2">(H9+J9)/2</f>
        <v>24566.7</v>
      </c>
      <c r="M9" s="64">
        <f t="shared" ref="M9:M14" si="3">G9*L9</f>
        <v>1031801.4</v>
      </c>
      <c r="N9" s="73"/>
      <c r="O9" s="74"/>
    </row>
    <row r="10" spans="1:15" customFormat="1" ht="218.25" customHeight="1" x14ac:dyDescent="0.25">
      <c r="A10" s="62">
        <v>3</v>
      </c>
      <c r="B10" s="66" t="s">
        <v>104</v>
      </c>
      <c r="C10" s="68" t="s">
        <v>107</v>
      </c>
      <c r="D10" s="68" t="s">
        <v>97</v>
      </c>
      <c r="E10" s="67" t="s">
        <v>94</v>
      </c>
      <c r="F10" s="5" t="s">
        <v>18</v>
      </c>
      <c r="G10" s="46">
        <v>49</v>
      </c>
      <c r="H10" s="12">
        <v>25155.7</v>
      </c>
      <c r="I10" s="63">
        <f t="shared" si="0"/>
        <v>1232629.3</v>
      </c>
      <c r="J10" s="12">
        <v>25986</v>
      </c>
      <c r="K10" s="63">
        <f t="shared" si="1"/>
        <v>1273314</v>
      </c>
      <c r="L10" s="12">
        <f t="shared" si="2"/>
        <v>25570.85</v>
      </c>
      <c r="M10" s="64">
        <f t="shared" si="3"/>
        <v>1252971.6499999999</v>
      </c>
      <c r="N10" s="73"/>
      <c r="O10" s="74"/>
    </row>
    <row r="11" spans="1:15" customFormat="1" ht="221.25" customHeight="1" x14ac:dyDescent="0.25">
      <c r="A11" s="62">
        <v>4</v>
      </c>
      <c r="B11" s="66" t="s">
        <v>105</v>
      </c>
      <c r="C11" s="68" t="s">
        <v>112</v>
      </c>
      <c r="D11" s="68" t="s">
        <v>98</v>
      </c>
      <c r="E11" s="67" t="s">
        <v>94</v>
      </c>
      <c r="F11" s="5" t="s">
        <v>18</v>
      </c>
      <c r="G11" s="46">
        <v>48</v>
      </c>
      <c r="H11" s="12">
        <v>29157.5</v>
      </c>
      <c r="I11" s="63">
        <f t="shared" si="0"/>
        <v>1399560</v>
      </c>
      <c r="J11" s="12">
        <v>30033</v>
      </c>
      <c r="K11" s="63">
        <f t="shared" si="1"/>
        <v>1441584</v>
      </c>
      <c r="L11" s="12">
        <f t="shared" si="2"/>
        <v>29595.25</v>
      </c>
      <c r="M11" s="64">
        <f t="shared" si="3"/>
        <v>1420572</v>
      </c>
      <c r="N11" s="73"/>
      <c r="O11" s="74"/>
    </row>
    <row r="12" spans="1:15" customFormat="1" ht="324" customHeight="1" x14ac:dyDescent="0.25">
      <c r="A12" s="62">
        <v>5</v>
      </c>
      <c r="B12" s="66" t="s">
        <v>102</v>
      </c>
      <c r="C12" s="68" t="s">
        <v>111</v>
      </c>
      <c r="D12" s="68" t="s">
        <v>99</v>
      </c>
      <c r="E12" s="67" t="s">
        <v>94</v>
      </c>
      <c r="F12" s="5" t="s">
        <v>18</v>
      </c>
      <c r="G12" s="46">
        <v>3</v>
      </c>
      <c r="H12" s="12">
        <v>48567.3</v>
      </c>
      <c r="I12" s="63">
        <f t="shared" si="0"/>
        <v>145701.90000000002</v>
      </c>
      <c r="J12" s="12">
        <v>49782</v>
      </c>
      <c r="K12" s="63">
        <f t="shared" si="1"/>
        <v>149346</v>
      </c>
      <c r="L12" s="12">
        <f t="shared" si="2"/>
        <v>49174.65</v>
      </c>
      <c r="M12" s="64">
        <f t="shared" si="3"/>
        <v>147523.95000000001</v>
      </c>
      <c r="N12" s="73"/>
      <c r="O12" s="74"/>
    </row>
    <row r="13" spans="1:15" customFormat="1" ht="294" customHeight="1" x14ac:dyDescent="0.25">
      <c r="A13" s="62">
        <v>6</v>
      </c>
      <c r="B13" s="66" t="s">
        <v>19</v>
      </c>
      <c r="C13" s="68" t="s">
        <v>108</v>
      </c>
      <c r="D13" s="68" t="s">
        <v>100</v>
      </c>
      <c r="E13" s="67" t="s">
        <v>94</v>
      </c>
      <c r="F13" s="5" t="s">
        <v>18</v>
      </c>
      <c r="G13" s="46">
        <v>48</v>
      </c>
      <c r="H13" s="12">
        <v>28067.17</v>
      </c>
      <c r="I13" s="63">
        <f t="shared" si="0"/>
        <v>1347224.16</v>
      </c>
      <c r="J13" s="12">
        <v>28797</v>
      </c>
      <c r="K13" s="63">
        <f t="shared" si="1"/>
        <v>1382256</v>
      </c>
      <c r="L13" s="12">
        <f t="shared" si="2"/>
        <v>28432.084999999999</v>
      </c>
      <c r="M13" s="64">
        <f t="shared" si="3"/>
        <v>1364740.08</v>
      </c>
      <c r="N13" s="73"/>
      <c r="O13" s="74"/>
    </row>
    <row r="14" spans="1:15" customFormat="1" ht="216.75" customHeight="1" x14ac:dyDescent="0.25">
      <c r="A14" s="62">
        <v>7</v>
      </c>
      <c r="B14" s="66" t="s">
        <v>17</v>
      </c>
      <c r="C14" s="68" t="s">
        <v>110</v>
      </c>
      <c r="D14" s="9" t="s">
        <v>101</v>
      </c>
      <c r="E14" s="67" t="s">
        <v>94</v>
      </c>
      <c r="F14" s="5" t="s">
        <v>18</v>
      </c>
      <c r="G14" s="46">
        <v>49</v>
      </c>
      <c r="H14" s="12">
        <v>28892.14</v>
      </c>
      <c r="I14" s="63">
        <f t="shared" si="0"/>
        <v>1415714.8599999999</v>
      </c>
      <c r="J14" s="12">
        <v>29586</v>
      </c>
      <c r="K14" s="63">
        <f t="shared" si="1"/>
        <v>1449714</v>
      </c>
      <c r="L14" s="12">
        <f t="shared" si="2"/>
        <v>29239.07</v>
      </c>
      <c r="M14" s="64">
        <f t="shared" si="3"/>
        <v>1432714.43</v>
      </c>
      <c r="N14" s="73"/>
      <c r="O14" s="74"/>
    </row>
    <row r="16" spans="1:15" s="44" customFormat="1" x14ac:dyDescent="0.25">
      <c r="A16" s="48"/>
      <c r="B16" s="51" t="s">
        <v>27</v>
      </c>
      <c r="C16" s="55"/>
      <c r="D16" s="56"/>
      <c r="E16" s="57"/>
      <c r="F16" s="58"/>
      <c r="G16" s="59"/>
      <c r="H16" s="60"/>
      <c r="I16" s="61">
        <f>SUM(I8:I15)</f>
        <v>6661694.8100000005</v>
      </c>
      <c r="K16" s="61">
        <f>SUM(K8:K15)</f>
        <v>6850941</v>
      </c>
      <c r="M16" s="61">
        <f>SUM(M8:M15)</f>
        <v>6756317.9049999993</v>
      </c>
    </row>
    <row r="17" spans="1:14" s="44" customFormat="1" x14ac:dyDescent="0.25">
      <c r="A17" s="48"/>
      <c r="B17" s="51" t="s">
        <v>90</v>
      </c>
      <c r="C17" s="51"/>
      <c r="D17" s="52"/>
      <c r="E17" s="52"/>
      <c r="F17" s="50"/>
      <c r="G17" s="53"/>
      <c r="H17" s="53"/>
      <c r="I17" s="61">
        <f>(I16/1.07)*0.07</f>
        <v>435811.81000000006</v>
      </c>
      <c r="K17" s="61">
        <f>(K16/1.07)*0.07</f>
        <v>448192.4018691589</v>
      </c>
      <c r="M17" s="61">
        <f>(M16/1.07)*0.07</f>
        <v>442002.10593457939</v>
      </c>
    </row>
    <row r="18" spans="1:14" s="44" customFormat="1" x14ac:dyDescent="0.25">
      <c r="A18" s="48"/>
      <c r="B18" s="51" t="s">
        <v>41</v>
      </c>
      <c r="C18" s="51"/>
      <c r="D18" s="52"/>
      <c r="E18" s="52"/>
      <c r="F18" s="50"/>
      <c r="G18" s="53"/>
      <c r="H18" s="53"/>
      <c r="I18" s="54"/>
    </row>
    <row r="19" spans="1:14" s="44" customFormat="1" x14ac:dyDescent="0.25">
      <c r="A19" s="48"/>
      <c r="B19" s="49"/>
      <c r="C19" s="51"/>
      <c r="D19" s="52"/>
      <c r="E19" s="52"/>
      <c r="F19" s="50"/>
      <c r="G19" s="53"/>
      <c r="H19" s="53"/>
      <c r="I19" s="54"/>
    </row>
    <row r="20" spans="1:14" s="26" customFormat="1" ht="18.75" customHeight="1" x14ac:dyDescent="0.3">
      <c r="A20" s="22"/>
      <c r="B20" s="83" t="s">
        <v>7</v>
      </c>
      <c r="C20" s="83"/>
      <c r="D20" s="83"/>
      <c r="E20" s="83"/>
      <c r="F20" s="23"/>
      <c r="G20" s="80" t="s">
        <v>10</v>
      </c>
      <c r="H20" s="80"/>
      <c r="I20" s="22"/>
    </row>
    <row r="21" spans="1:14" s="26" customFormat="1" ht="18.75" x14ac:dyDescent="0.3">
      <c r="A21" s="22"/>
      <c r="B21" s="22" t="s">
        <v>1</v>
      </c>
      <c r="C21" s="22"/>
      <c r="D21" s="22"/>
      <c r="E21" s="22"/>
      <c r="F21" s="22"/>
      <c r="G21" s="25"/>
      <c r="H21" s="27"/>
      <c r="I21" s="27"/>
    </row>
    <row r="22" spans="1:14" s="75" customFormat="1" ht="33.75" customHeight="1" x14ac:dyDescent="0.3">
      <c r="B22" s="27" t="s">
        <v>0</v>
      </c>
      <c r="C22" s="22"/>
      <c r="D22" s="22"/>
      <c r="E22" s="22"/>
      <c r="F22" s="22"/>
      <c r="G22" s="80" t="s">
        <v>11</v>
      </c>
      <c r="H22" s="80"/>
    </row>
    <row r="23" spans="1:14" s="75" customFormat="1" ht="33" customHeight="1" x14ac:dyDescent="0.3">
      <c r="B23" s="81" t="s">
        <v>86</v>
      </c>
      <c r="C23" s="81"/>
      <c r="D23" s="81"/>
      <c r="E23" s="81"/>
      <c r="F23" s="81"/>
      <c r="G23" s="80" t="s">
        <v>87</v>
      </c>
      <c r="H23" s="80"/>
    </row>
    <row r="24" spans="1:14" s="75" customFormat="1" ht="33" customHeight="1" x14ac:dyDescent="0.3">
      <c r="B24" s="81" t="s">
        <v>16</v>
      </c>
      <c r="C24" s="81"/>
      <c r="D24" s="81"/>
      <c r="E24" s="81"/>
      <c r="F24" s="27"/>
      <c r="G24" s="80" t="s">
        <v>12</v>
      </c>
      <c r="H24" s="80"/>
    </row>
    <row r="25" spans="1:14" s="75" customFormat="1" ht="33.75" customHeight="1" x14ac:dyDescent="0.3">
      <c r="B25" s="81" t="s">
        <v>9</v>
      </c>
      <c r="C25" s="81"/>
      <c r="D25" s="81"/>
      <c r="E25" s="81"/>
      <c r="F25" s="81"/>
      <c r="G25" s="80" t="s">
        <v>13</v>
      </c>
      <c r="H25" s="80"/>
    </row>
    <row r="26" spans="1:14" s="75" customFormat="1" ht="34.5" customHeight="1" x14ac:dyDescent="0.3">
      <c r="B26" s="81" t="s">
        <v>2</v>
      </c>
      <c r="C26" s="81"/>
      <c r="D26" s="81"/>
      <c r="E26" s="81"/>
      <c r="F26" s="81"/>
      <c r="G26" s="80" t="s">
        <v>14</v>
      </c>
      <c r="H26" s="80"/>
    </row>
    <row r="27" spans="1:14" s="75" customFormat="1" ht="33" customHeight="1" x14ac:dyDescent="0.3">
      <c r="B27" s="81" t="s">
        <v>3</v>
      </c>
      <c r="C27" s="81"/>
      <c r="D27" s="81"/>
      <c r="E27" s="81"/>
      <c r="F27" s="27"/>
      <c r="G27" s="80" t="s">
        <v>15</v>
      </c>
      <c r="H27" s="80"/>
    </row>
    <row r="28" spans="1:14" s="3" customFormat="1" x14ac:dyDescent="0.25">
      <c r="A28" s="42"/>
      <c r="B28" s="82"/>
      <c r="C28" s="82"/>
      <c r="D28" s="82"/>
      <c r="E28" s="82"/>
      <c r="F28" s="47"/>
      <c r="G28" s="47"/>
      <c r="H28" s="47"/>
      <c r="I28" s="47"/>
      <c r="J28" s="47"/>
      <c r="K28" s="47"/>
      <c r="L28" s="47"/>
      <c r="M28" s="47"/>
      <c r="N28" s="47"/>
    </row>
    <row r="29" spans="1:14" s="3" customFormat="1" x14ac:dyDescent="0.25">
      <c r="A29" s="42"/>
      <c r="B29" s="43"/>
      <c r="C29" s="43"/>
      <c r="D29" s="43"/>
      <c r="E29" s="43"/>
      <c r="F29" s="43"/>
      <c r="G29" s="47"/>
      <c r="H29" s="47"/>
      <c r="I29" s="47"/>
      <c r="J29" s="47"/>
      <c r="K29" s="47"/>
      <c r="L29" s="47"/>
      <c r="M29" s="47"/>
      <c r="N29" s="47"/>
    </row>
    <row r="30" spans="1:14" s="3" customFormat="1" x14ac:dyDescent="0.25">
      <c r="A30" s="42"/>
      <c r="B30" s="82"/>
      <c r="C30" s="82"/>
      <c r="D30" s="82"/>
      <c r="E30" s="82"/>
      <c r="F30" s="47"/>
      <c r="G30" s="47"/>
      <c r="H30" s="47"/>
      <c r="I30" s="47"/>
      <c r="J30" s="47"/>
      <c r="K30" s="47"/>
      <c r="L30" s="47"/>
      <c r="M30" s="47"/>
      <c r="N30" s="47"/>
    </row>
    <row r="31" spans="1:14" s="3" customFormat="1" x14ac:dyDescent="0.25">
      <c r="A31" s="42"/>
      <c r="B31" s="43"/>
      <c r="C31" s="43"/>
      <c r="D31" s="43"/>
      <c r="E31" s="43"/>
      <c r="F31" s="43"/>
      <c r="G31" s="47"/>
      <c r="H31" s="47"/>
      <c r="I31" s="47"/>
      <c r="J31" s="47"/>
      <c r="K31" s="47"/>
      <c r="L31" s="47"/>
      <c r="M31" s="47"/>
      <c r="N31" s="47"/>
    </row>
    <row r="32" spans="1:14" s="3" customFormat="1" x14ac:dyDescent="0.25">
      <c r="A32" s="42"/>
      <c r="B32" s="42"/>
      <c r="C32" s="42"/>
      <c r="D32" s="42"/>
      <c r="E32" s="42"/>
      <c r="F32" s="42"/>
      <c r="G32" s="47"/>
      <c r="H32" s="47"/>
      <c r="I32" s="47"/>
      <c r="J32" s="47"/>
      <c r="K32" s="47"/>
      <c r="L32" s="47"/>
      <c r="M32" s="47"/>
      <c r="N32" s="47"/>
    </row>
    <row r="33" spans="1:14" s="3" customFormat="1" x14ac:dyDescent="0.25">
      <c r="A33" s="42"/>
      <c r="B33" s="43"/>
      <c r="C33" s="43"/>
      <c r="D33" s="43"/>
      <c r="E33" s="43"/>
      <c r="F33" s="43"/>
      <c r="G33" s="47"/>
      <c r="H33" s="47"/>
      <c r="I33" s="47"/>
      <c r="J33" s="47"/>
      <c r="K33" s="47"/>
      <c r="L33" s="47"/>
      <c r="M33" s="47"/>
      <c r="N33" s="47"/>
    </row>
  </sheetData>
  <mergeCells count="17">
    <mergeCell ref="B30:E30"/>
    <mergeCell ref="B24:E24"/>
    <mergeCell ref="B26:F26"/>
    <mergeCell ref="G20:H20"/>
    <mergeCell ref="G26:H26"/>
    <mergeCell ref="B27:E27"/>
    <mergeCell ref="G27:H27"/>
    <mergeCell ref="G24:H24"/>
    <mergeCell ref="B25:F25"/>
    <mergeCell ref="G25:H25"/>
    <mergeCell ref="B20:E20"/>
    <mergeCell ref="B28:E28"/>
    <mergeCell ref="A7:M7"/>
    <mergeCell ref="A2:M5"/>
    <mergeCell ref="G22:H22"/>
    <mergeCell ref="B23:F23"/>
    <mergeCell ref="G23:H23"/>
  </mergeCells>
  <printOptions horizontalCentered="1"/>
  <pageMargins left="0.25" right="0.25" top="0.75" bottom="0.75" header="0.3" footer="0.3"/>
  <pageSetup paperSize="9" scale="41"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0"/>
  <sheetViews>
    <sheetView zoomScale="70" zoomScaleNormal="70" workbookViewId="0">
      <selection activeCell="E42" sqref="E42"/>
    </sheetView>
  </sheetViews>
  <sheetFormatPr defaultColWidth="9.140625" defaultRowHeight="15" x14ac:dyDescent="0.25"/>
  <cols>
    <col min="1" max="1" width="5.85546875" style="2" customWidth="1"/>
    <col min="2" max="2" width="22.7109375" style="2" customWidth="1"/>
    <col min="3" max="3" width="30.7109375" style="2" customWidth="1"/>
    <col min="4" max="4" width="42.85546875" style="2" customWidth="1"/>
    <col min="5" max="5" width="20.28515625" style="2" customWidth="1"/>
    <col min="6" max="6" width="25.7109375" style="2" customWidth="1"/>
    <col min="7" max="7" width="10.28515625" style="2" customWidth="1"/>
    <col min="8" max="10" width="10" style="3" customWidth="1"/>
    <col min="11" max="11" width="14.42578125" style="3" customWidth="1"/>
    <col min="12" max="12" width="19.42578125" style="3" customWidth="1"/>
    <col min="13" max="16384" width="9.140625" style="1"/>
  </cols>
  <sheetData>
    <row r="1" spans="1:12" x14ac:dyDescent="0.25">
      <c r="B1" s="85" t="s">
        <v>42</v>
      </c>
      <c r="C1" s="85"/>
      <c r="D1" s="85"/>
      <c r="E1" s="85"/>
      <c r="F1" s="85"/>
      <c r="G1" s="85"/>
      <c r="H1" s="85"/>
      <c r="I1" s="85"/>
      <c r="J1" s="85"/>
      <c r="K1" s="85"/>
      <c r="L1" s="85"/>
    </row>
    <row r="2" spans="1:12" x14ac:dyDescent="0.25">
      <c r="B2" s="85"/>
      <c r="C2" s="85"/>
      <c r="D2" s="85"/>
      <c r="E2" s="85"/>
      <c r="F2" s="85"/>
      <c r="G2" s="85"/>
      <c r="H2" s="85"/>
      <c r="I2" s="85"/>
      <c r="J2" s="85"/>
      <c r="K2" s="85"/>
      <c r="L2" s="85"/>
    </row>
    <row r="3" spans="1:12" x14ac:dyDescent="0.25">
      <c r="B3" s="85"/>
      <c r="C3" s="85"/>
      <c r="D3" s="85"/>
      <c r="E3" s="85"/>
      <c r="F3" s="85"/>
      <c r="G3" s="85"/>
      <c r="H3" s="85"/>
      <c r="I3" s="85"/>
      <c r="J3" s="85"/>
      <c r="K3" s="85"/>
      <c r="L3" s="85"/>
    </row>
    <row r="4" spans="1:12" x14ac:dyDescent="0.25">
      <c r="B4" s="86"/>
      <c r="C4" s="86"/>
      <c r="D4" s="86"/>
      <c r="E4" s="86"/>
      <c r="F4" s="86"/>
      <c r="G4" s="86"/>
      <c r="H4" s="86"/>
      <c r="I4" s="86"/>
      <c r="J4" s="86"/>
      <c r="K4" s="86"/>
      <c r="L4" s="86"/>
    </row>
    <row r="5" spans="1:12" s="4" customFormat="1" ht="47.25" x14ac:dyDescent="0.25">
      <c r="A5" s="5" t="s">
        <v>4</v>
      </c>
      <c r="B5" s="6" t="s">
        <v>20</v>
      </c>
      <c r="C5" s="6"/>
      <c r="D5" s="6" t="s">
        <v>8</v>
      </c>
      <c r="E5" s="6" t="s">
        <v>21</v>
      </c>
      <c r="F5" s="6" t="s">
        <v>22</v>
      </c>
      <c r="G5" s="6" t="s">
        <v>5</v>
      </c>
      <c r="H5" s="7" t="s">
        <v>82</v>
      </c>
      <c r="I5" s="7" t="s">
        <v>81</v>
      </c>
      <c r="J5" s="7" t="s">
        <v>78</v>
      </c>
      <c r="K5" s="7" t="s">
        <v>79</v>
      </c>
      <c r="L5" s="8" t="s">
        <v>80</v>
      </c>
    </row>
    <row r="6" spans="1:12" ht="63" x14ac:dyDescent="0.25">
      <c r="A6" s="5">
        <v>1</v>
      </c>
      <c r="B6" s="32" t="s">
        <v>28</v>
      </c>
      <c r="C6" s="41" t="s">
        <v>71</v>
      </c>
      <c r="D6" s="18" t="s">
        <v>33</v>
      </c>
      <c r="E6" s="10" t="s">
        <v>39</v>
      </c>
      <c r="F6" s="10" t="s">
        <v>24</v>
      </c>
      <c r="G6" s="6" t="s">
        <v>38</v>
      </c>
      <c r="H6" s="7">
        <v>600</v>
      </c>
      <c r="I6" s="7">
        <v>300</v>
      </c>
      <c r="J6" s="7">
        <v>30</v>
      </c>
      <c r="K6" s="34">
        <v>4350</v>
      </c>
      <c r="L6" s="12">
        <f>J6*K6</f>
        <v>130500</v>
      </c>
    </row>
    <row r="7" spans="1:12" ht="94.5" x14ac:dyDescent="0.25">
      <c r="A7" s="5">
        <v>3</v>
      </c>
      <c r="B7" s="32" t="s">
        <v>29</v>
      </c>
      <c r="C7" s="41" t="s">
        <v>72</v>
      </c>
      <c r="D7" s="18" t="s">
        <v>34</v>
      </c>
      <c r="E7" s="10" t="s">
        <v>40</v>
      </c>
      <c r="F7" s="10" t="s">
        <v>24</v>
      </c>
      <c r="G7" s="6" t="s">
        <v>38</v>
      </c>
      <c r="H7" s="7">
        <v>600</v>
      </c>
      <c r="I7" s="7">
        <v>300</v>
      </c>
      <c r="J7" s="7">
        <v>3</v>
      </c>
      <c r="K7" s="35">
        <v>31200</v>
      </c>
      <c r="L7" s="12">
        <f t="shared" ref="L7:L23" si="0">J7*K7</f>
        <v>93600</v>
      </c>
    </row>
    <row r="8" spans="1:12" ht="94.5" x14ac:dyDescent="0.25">
      <c r="A8" s="5">
        <v>4</v>
      </c>
      <c r="B8" s="32" t="s">
        <v>30</v>
      </c>
      <c r="C8" s="32" t="s">
        <v>69</v>
      </c>
      <c r="D8" s="18" t="s">
        <v>35</v>
      </c>
      <c r="E8" s="10" t="s">
        <v>40</v>
      </c>
      <c r="F8" s="10" t="s">
        <v>24</v>
      </c>
      <c r="G8" s="6" t="s">
        <v>38</v>
      </c>
      <c r="H8" s="7">
        <v>3000</v>
      </c>
      <c r="I8" s="7">
        <v>2100</v>
      </c>
      <c r="J8" s="7">
        <v>21</v>
      </c>
      <c r="K8" s="35">
        <v>2430</v>
      </c>
      <c r="L8" s="12">
        <f t="shared" si="0"/>
        <v>51030</v>
      </c>
    </row>
    <row r="9" spans="1:12" ht="126" x14ac:dyDescent="0.25">
      <c r="A9" s="5">
        <v>5</v>
      </c>
      <c r="B9" s="32" t="s">
        <v>31</v>
      </c>
      <c r="C9" s="32" t="s">
        <v>73</v>
      </c>
      <c r="D9" s="33" t="s">
        <v>36</v>
      </c>
      <c r="E9" s="9" t="s">
        <v>23</v>
      </c>
      <c r="F9" s="10" t="s">
        <v>24</v>
      </c>
      <c r="G9" s="6" t="s">
        <v>38</v>
      </c>
      <c r="H9" s="7">
        <v>1100</v>
      </c>
      <c r="I9" s="7">
        <v>600</v>
      </c>
      <c r="J9" s="7">
        <v>60</v>
      </c>
      <c r="K9" s="35">
        <v>3650</v>
      </c>
      <c r="L9" s="12">
        <f t="shared" si="0"/>
        <v>219000</v>
      </c>
    </row>
    <row r="10" spans="1:12" ht="126" x14ac:dyDescent="0.25">
      <c r="A10" s="5">
        <v>6</v>
      </c>
      <c r="B10" s="32" t="s">
        <v>32</v>
      </c>
      <c r="C10" s="32" t="s">
        <v>74</v>
      </c>
      <c r="D10" s="33" t="s">
        <v>37</v>
      </c>
      <c r="E10" s="9" t="s">
        <v>23</v>
      </c>
      <c r="F10" s="10" t="s">
        <v>24</v>
      </c>
      <c r="G10" s="6" t="s">
        <v>38</v>
      </c>
      <c r="H10" s="7">
        <v>1650</v>
      </c>
      <c r="I10" s="7">
        <v>850</v>
      </c>
      <c r="J10" s="7">
        <v>85</v>
      </c>
      <c r="K10" s="35">
        <v>3650</v>
      </c>
      <c r="L10" s="12">
        <f t="shared" si="0"/>
        <v>310250</v>
      </c>
    </row>
    <row r="11" spans="1:12" ht="68.25" customHeight="1" x14ac:dyDescent="0.25">
      <c r="A11" s="5">
        <v>7</v>
      </c>
      <c r="B11" s="10" t="s">
        <v>43</v>
      </c>
      <c r="C11" s="10" t="s">
        <v>58</v>
      </c>
      <c r="D11" s="37" t="s">
        <v>52</v>
      </c>
      <c r="E11" s="9" t="s">
        <v>23</v>
      </c>
      <c r="F11" s="10" t="s">
        <v>24</v>
      </c>
      <c r="G11" s="6" t="s">
        <v>77</v>
      </c>
      <c r="H11" s="7">
        <v>8</v>
      </c>
      <c r="I11" s="7">
        <v>4</v>
      </c>
      <c r="J11" s="7"/>
      <c r="K11" s="35">
        <v>490</v>
      </c>
      <c r="L11" s="12">
        <f t="shared" si="0"/>
        <v>0</v>
      </c>
    </row>
    <row r="12" spans="1:12" ht="68.25" customHeight="1" x14ac:dyDescent="0.25">
      <c r="A12" s="5"/>
      <c r="B12" s="10"/>
      <c r="C12" s="10" t="s">
        <v>65</v>
      </c>
      <c r="D12" s="37" t="s">
        <v>53</v>
      </c>
      <c r="E12" s="9"/>
      <c r="F12" s="10"/>
      <c r="G12" s="6"/>
      <c r="H12" s="7"/>
      <c r="I12" s="7"/>
      <c r="J12" s="7">
        <v>4</v>
      </c>
      <c r="K12" s="35">
        <v>180</v>
      </c>
      <c r="L12" s="12">
        <f t="shared" si="0"/>
        <v>720</v>
      </c>
    </row>
    <row r="13" spans="1:12" ht="66.75" customHeight="1" x14ac:dyDescent="0.25">
      <c r="A13" s="5">
        <v>8</v>
      </c>
      <c r="B13" s="32" t="s">
        <v>44</v>
      </c>
      <c r="C13" s="32" t="s">
        <v>57</v>
      </c>
      <c r="D13" s="37" t="s">
        <v>52</v>
      </c>
      <c r="E13" s="20"/>
      <c r="F13" s="19"/>
      <c r="G13" s="21"/>
      <c r="H13" s="11">
        <v>70</v>
      </c>
      <c r="I13" s="11">
        <v>40</v>
      </c>
      <c r="J13" s="7"/>
      <c r="K13" s="12">
        <v>490</v>
      </c>
      <c r="L13" s="12">
        <f t="shared" si="0"/>
        <v>0</v>
      </c>
    </row>
    <row r="14" spans="1:12" ht="66.75" customHeight="1" x14ac:dyDescent="0.25">
      <c r="A14" s="5"/>
      <c r="B14" s="32"/>
      <c r="C14" s="32" t="s">
        <v>64</v>
      </c>
      <c r="D14" s="37" t="s">
        <v>52</v>
      </c>
      <c r="E14" s="20"/>
      <c r="F14" s="19"/>
      <c r="G14" s="21"/>
      <c r="H14" s="11"/>
      <c r="I14" s="11"/>
      <c r="J14" s="11">
        <v>40</v>
      </c>
      <c r="K14" s="12">
        <v>150</v>
      </c>
      <c r="L14" s="12">
        <f t="shared" si="0"/>
        <v>6000</v>
      </c>
    </row>
    <row r="15" spans="1:12" ht="63.75" customHeight="1" x14ac:dyDescent="0.25">
      <c r="A15" s="5">
        <v>9</v>
      </c>
      <c r="B15" s="32" t="s">
        <v>45</v>
      </c>
      <c r="C15" s="32" t="s">
        <v>59</v>
      </c>
      <c r="D15" s="37" t="s">
        <v>54</v>
      </c>
      <c r="E15" s="32"/>
      <c r="F15" s="19"/>
      <c r="G15" s="21"/>
      <c r="H15" s="11">
        <v>50</v>
      </c>
      <c r="I15" s="11">
        <v>25</v>
      </c>
      <c r="J15" s="7">
        <v>25</v>
      </c>
      <c r="K15" s="12">
        <v>1220</v>
      </c>
      <c r="L15" s="12">
        <f t="shared" si="0"/>
        <v>30500</v>
      </c>
    </row>
    <row r="16" spans="1:12" ht="63.75" customHeight="1" x14ac:dyDescent="0.25">
      <c r="A16" s="5"/>
      <c r="B16" s="32"/>
      <c r="C16" s="32" t="s">
        <v>63</v>
      </c>
      <c r="D16" s="37" t="s">
        <v>76</v>
      </c>
      <c r="E16" s="32"/>
      <c r="F16" s="19"/>
      <c r="G16" s="21"/>
      <c r="H16" s="11"/>
      <c r="I16" s="11"/>
      <c r="J16" s="11"/>
      <c r="K16" s="12">
        <v>690</v>
      </c>
      <c r="L16" s="12">
        <f t="shared" si="0"/>
        <v>0</v>
      </c>
    </row>
    <row r="17" spans="1:12" ht="65.25" customHeight="1" x14ac:dyDescent="0.25">
      <c r="A17" s="5">
        <v>10</v>
      </c>
      <c r="B17" s="32" t="s">
        <v>46</v>
      </c>
      <c r="C17" s="32" t="s">
        <v>60</v>
      </c>
      <c r="D17" s="37" t="s">
        <v>54</v>
      </c>
      <c r="E17" s="32"/>
      <c r="F17" s="19"/>
      <c r="G17" s="21"/>
      <c r="H17" s="11">
        <v>25</v>
      </c>
      <c r="I17" s="11">
        <v>13</v>
      </c>
      <c r="J17" s="7">
        <v>13</v>
      </c>
      <c r="K17" s="12">
        <v>980</v>
      </c>
      <c r="L17" s="12">
        <f t="shared" si="0"/>
        <v>12740</v>
      </c>
    </row>
    <row r="18" spans="1:12" ht="87" customHeight="1" x14ac:dyDescent="0.25">
      <c r="A18" s="5">
        <v>12</v>
      </c>
      <c r="B18" s="32" t="s">
        <v>47</v>
      </c>
      <c r="C18" s="32" t="s">
        <v>68</v>
      </c>
      <c r="D18" s="37" t="s">
        <v>55</v>
      </c>
      <c r="E18" s="20"/>
      <c r="F18" s="19"/>
      <c r="G18" s="21"/>
      <c r="H18" s="11">
        <v>4</v>
      </c>
      <c r="I18" s="11">
        <v>2</v>
      </c>
      <c r="J18" s="7">
        <v>2</v>
      </c>
      <c r="K18" s="12">
        <v>9720</v>
      </c>
      <c r="L18" s="12">
        <f t="shared" si="0"/>
        <v>19440</v>
      </c>
    </row>
    <row r="19" spans="1:12" ht="63" x14ac:dyDescent="0.25">
      <c r="A19" s="5">
        <v>13</v>
      </c>
      <c r="B19" s="32" t="s">
        <v>48</v>
      </c>
      <c r="C19" s="32" t="s">
        <v>56</v>
      </c>
      <c r="D19" s="37" t="s">
        <v>52</v>
      </c>
      <c r="E19" s="20"/>
      <c r="F19" s="19"/>
      <c r="G19" s="21"/>
      <c r="H19" s="11">
        <v>1000</v>
      </c>
      <c r="I19" s="11">
        <v>100</v>
      </c>
      <c r="J19" s="7">
        <v>1</v>
      </c>
      <c r="K19" s="12">
        <v>2430</v>
      </c>
      <c r="L19" s="12">
        <f t="shared" si="0"/>
        <v>2430</v>
      </c>
    </row>
    <row r="20" spans="1:12" ht="88.5" customHeight="1" x14ac:dyDescent="0.25">
      <c r="A20" s="5">
        <v>14</v>
      </c>
      <c r="B20" s="32" t="s">
        <v>49</v>
      </c>
      <c r="C20" s="32" t="s">
        <v>70</v>
      </c>
      <c r="D20" s="37" t="s">
        <v>54</v>
      </c>
      <c r="E20" s="20"/>
      <c r="F20" s="19"/>
      <c r="G20" s="21"/>
      <c r="H20" s="11">
        <v>550</v>
      </c>
      <c r="I20" s="11">
        <v>300</v>
      </c>
      <c r="J20" s="7">
        <v>3</v>
      </c>
      <c r="K20" s="12">
        <v>15560</v>
      </c>
      <c r="L20" s="12">
        <f t="shared" si="0"/>
        <v>46680</v>
      </c>
    </row>
    <row r="21" spans="1:12" ht="80.25" customHeight="1" x14ac:dyDescent="0.25">
      <c r="A21" s="5">
        <v>15</v>
      </c>
      <c r="B21" s="32" t="s">
        <v>50</v>
      </c>
      <c r="C21" s="32" t="s">
        <v>61</v>
      </c>
      <c r="D21" s="37" t="s">
        <v>67</v>
      </c>
      <c r="E21" s="20"/>
      <c r="F21" s="19"/>
      <c r="G21" s="21"/>
      <c r="H21" s="11">
        <v>1000</v>
      </c>
      <c r="I21" s="11">
        <v>600</v>
      </c>
      <c r="J21" s="7"/>
      <c r="K21" s="12">
        <v>29970</v>
      </c>
      <c r="L21" s="12">
        <f t="shared" si="0"/>
        <v>0</v>
      </c>
    </row>
    <row r="22" spans="1:12" ht="80.25" customHeight="1" x14ac:dyDescent="0.25">
      <c r="A22" s="5"/>
      <c r="B22" s="32"/>
      <c r="C22" s="32" t="s">
        <v>75</v>
      </c>
      <c r="D22" s="37" t="s">
        <v>66</v>
      </c>
      <c r="E22" s="20"/>
      <c r="F22" s="19"/>
      <c r="G22" s="21"/>
      <c r="H22" s="11"/>
      <c r="I22" s="11"/>
      <c r="J22" s="11">
        <v>600</v>
      </c>
      <c r="K22" s="12">
        <v>40</v>
      </c>
      <c r="L22" s="12">
        <f t="shared" si="0"/>
        <v>24000</v>
      </c>
    </row>
    <row r="23" spans="1:12" ht="63" x14ac:dyDescent="0.25">
      <c r="A23" s="5">
        <v>16</v>
      </c>
      <c r="B23" s="32" t="s">
        <v>51</v>
      </c>
      <c r="C23" s="32" t="s">
        <v>62</v>
      </c>
      <c r="D23" s="37" t="s">
        <v>66</v>
      </c>
      <c r="E23" s="20"/>
      <c r="F23" s="19"/>
      <c r="G23" s="21"/>
      <c r="H23" s="11">
        <v>100</v>
      </c>
      <c r="I23" s="11">
        <v>50</v>
      </c>
      <c r="J23" s="7">
        <v>50</v>
      </c>
      <c r="K23" s="12">
        <v>30</v>
      </c>
      <c r="L23" s="12">
        <f t="shared" si="0"/>
        <v>1500</v>
      </c>
    </row>
    <row r="24" spans="1:12" ht="18.75" x14ac:dyDescent="0.3">
      <c r="A24" s="38"/>
      <c r="B24" s="14" t="s">
        <v>27</v>
      </c>
      <c r="C24" s="14"/>
      <c r="D24" s="14"/>
      <c r="E24" s="14"/>
      <c r="F24" s="15"/>
      <c r="G24" s="16"/>
      <c r="H24" s="17"/>
      <c r="I24" s="17"/>
      <c r="J24" s="17"/>
      <c r="K24" s="39"/>
      <c r="L24" s="40">
        <f>SUM(L6:L23)</f>
        <v>948390</v>
      </c>
    </row>
    <row r="25" spans="1:12" ht="18.75" x14ac:dyDescent="0.3">
      <c r="A25" s="13"/>
      <c r="B25" s="28"/>
      <c r="C25" s="28"/>
      <c r="D25" s="28"/>
      <c r="E25" s="28"/>
      <c r="F25" s="29"/>
      <c r="G25" s="30"/>
      <c r="H25" s="1"/>
      <c r="I25" s="31"/>
      <c r="J25" s="31"/>
      <c r="K25" s="31"/>
    </row>
    <row r="26" spans="1:12" s="26" customFormat="1" ht="37.5" customHeight="1" x14ac:dyDescent="0.3">
      <c r="A26" s="22"/>
      <c r="B26" s="83" t="s">
        <v>7</v>
      </c>
      <c r="C26" s="83"/>
      <c r="D26" s="83"/>
      <c r="E26" s="83"/>
      <c r="F26" s="83"/>
      <c r="G26" s="23"/>
      <c r="H26" s="24"/>
      <c r="I26" s="24"/>
      <c r="J26" s="24"/>
      <c r="K26" s="80" t="s">
        <v>10</v>
      </c>
      <c r="L26" s="80"/>
    </row>
    <row r="27" spans="1:12" s="26" customFormat="1" ht="18.75" x14ac:dyDescent="0.3">
      <c r="A27" s="22"/>
      <c r="B27" s="22"/>
      <c r="C27" s="22"/>
      <c r="D27" s="22"/>
      <c r="E27" s="36"/>
      <c r="F27" s="36"/>
      <c r="G27" s="22"/>
      <c r="H27" s="25"/>
      <c r="I27" s="25"/>
      <c r="J27" s="25"/>
      <c r="K27" s="25"/>
      <c r="L27" s="25"/>
    </row>
    <row r="28" spans="1:12" s="26" customFormat="1" ht="37.5" customHeight="1" x14ac:dyDescent="0.3">
      <c r="A28" s="22"/>
      <c r="B28" s="81" t="s">
        <v>1</v>
      </c>
      <c r="C28" s="81"/>
      <c r="D28" s="22"/>
      <c r="E28" s="22"/>
      <c r="F28" s="22"/>
      <c r="G28" s="22"/>
      <c r="H28" s="27"/>
      <c r="I28" s="25"/>
      <c r="J28" s="25"/>
    </row>
    <row r="29" spans="1:12" s="26" customFormat="1" ht="37.5" customHeight="1" x14ac:dyDescent="0.3">
      <c r="A29" s="22"/>
      <c r="B29" s="81" t="s">
        <v>0</v>
      </c>
      <c r="C29" s="81"/>
      <c r="D29" s="22"/>
      <c r="E29" s="22"/>
      <c r="F29" s="22"/>
      <c r="G29" s="22"/>
      <c r="H29" s="27"/>
      <c r="I29" s="25"/>
      <c r="J29" s="25"/>
      <c r="K29" s="80" t="s">
        <v>11</v>
      </c>
      <c r="L29" s="80"/>
    </row>
    <row r="30" spans="1:12" s="26" customFormat="1" ht="40.5" customHeight="1" x14ac:dyDescent="0.3">
      <c r="A30" s="22"/>
      <c r="B30" s="81" t="s">
        <v>16</v>
      </c>
      <c r="C30" s="81"/>
      <c r="D30" s="81"/>
      <c r="E30" s="81"/>
      <c r="F30" s="81"/>
      <c r="G30" s="27"/>
      <c r="H30" s="27"/>
      <c r="I30" s="24"/>
      <c r="J30" s="24"/>
      <c r="K30" s="80" t="s">
        <v>12</v>
      </c>
      <c r="L30" s="80"/>
    </row>
    <row r="31" spans="1:12" s="26" customFormat="1" ht="36" customHeight="1" x14ac:dyDescent="0.3">
      <c r="A31" s="22"/>
      <c r="B31" s="81" t="s">
        <v>9</v>
      </c>
      <c r="C31" s="81"/>
      <c r="D31" s="81"/>
      <c r="E31" s="81"/>
      <c r="F31" s="81"/>
      <c r="G31" s="81"/>
      <c r="H31" s="81"/>
      <c r="I31" s="81"/>
      <c r="J31" s="27"/>
      <c r="K31" s="80" t="s">
        <v>13</v>
      </c>
      <c r="L31" s="80"/>
    </row>
    <row r="32" spans="1:12" s="26" customFormat="1" ht="42.75" customHeight="1" x14ac:dyDescent="0.3">
      <c r="A32" s="22"/>
      <c r="B32" s="81" t="s">
        <v>2</v>
      </c>
      <c r="C32" s="81"/>
      <c r="D32" s="81"/>
      <c r="E32" s="81"/>
      <c r="F32" s="81"/>
      <c r="G32" s="81"/>
      <c r="H32" s="81"/>
      <c r="I32" s="81"/>
      <c r="J32" s="27"/>
      <c r="K32" s="80" t="s">
        <v>14</v>
      </c>
      <c r="L32" s="80"/>
    </row>
    <row r="33" spans="1:12" s="26" customFormat="1" ht="30" customHeight="1" x14ac:dyDescent="0.3">
      <c r="A33" s="22"/>
      <c r="B33" s="81" t="s">
        <v>3</v>
      </c>
      <c r="C33" s="81"/>
      <c r="D33" s="81"/>
      <c r="E33" s="81"/>
      <c r="F33" s="81"/>
      <c r="G33" s="27"/>
      <c r="H33" s="25"/>
      <c r="I33" s="25"/>
      <c r="J33" s="25"/>
      <c r="K33" s="80" t="s">
        <v>15</v>
      </c>
      <c r="L33" s="80"/>
    </row>
    <row r="34" spans="1:12" x14ac:dyDescent="0.25">
      <c r="B34" s="1"/>
      <c r="C34" s="1"/>
      <c r="D34" s="1"/>
      <c r="E34" s="1"/>
      <c r="F34" s="1"/>
      <c r="G34" s="1"/>
    </row>
    <row r="35" spans="1:12" x14ac:dyDescent="0.25">
      <c r="B35" s="84"/>
      <c r="C35" s="84"/>
      <c r="D35" s="84"/>
      <c r="E35" s="84"/>
      <c r="F35" s="84"/>
      <c r="G35" s="3"/>
    </row>
    <row r="36" spans="1:12" x14ac:dyDescent="0.25">
      <c r="B36" s="1"/>
      <c r="C36" s="1"/>
      <c r="D36" s="1"/>
      <c r="E36" s="1"/>
      <c r="F36" s="1"/>
      <c r="G36" s="1"/>
    </row>
    <row r="37" spans="1:12" x14ac:dyDescent="0.25">
      <c r="B37" s="84"/>
      <c r="C37" s="84"/>
      <c r="D37" s="84"/>
      <c r="E37" s="84"/>
      <c r="F37" s="84"/>
      <c r="G37" s="3"/>
    </row>
    <row r="38" spans="1:12" x14ac:dyDescent="0.25">
      <c r="B38" s="1"/>
      <c r="C38" s="1"/>
      <c r="D38" s="1"/>
      <c r="E38" s="1"/>
      <c r="F38" s="1"/>
      <c r="G38" s="1"/>
    </row>
    <row r="40" spans="1:12" x14ac:dyDescent="0.25">
      <c r="B40" s="1"/>
      <c r="C40" s="1"/>
      <c r="D40" s="1"/>
      <c r="E40" s="1"/>
      <c r="F40" s="1"/>
      <c r="G40" s="1"/>
    </row>
  </sheetData>
  <mergeCells count="16">
    <mergeCell ref="K31:L31"/>
    <mergeCell ref="K32:L32"/>
    <mergeCell ref="K33:L33"/>
    <mergeCell ref="B28:C28"/>
    <mergeCell ref="B29:C29"/>
    <mergeCell ref="B1:L4"/>
    <mergeCell ref="B26:F26"/>
    <mergeCell ref="B30:F30"/>
    <mergeCell ref="K26:L26"/>
    <mergeCell ref="K29:L29"/>
    <mergeCell ref="K30:L30"/>
    <mergeCell ref="B35:F35"/>
    <mergeCell ref="B37:F37"/>
    <mergeCell ref="B31:I31"/>
    <mergeCell ref="B32:I32"/>
    <mergeCell ref="B33:F33"/>
  </mergeCells>
  <pageMargins left="0.25" right="0.25" top="0.75" bottom="0.75" header="0.3" footer="0.3"/>
  <pageSetup paperSize="9" scale="6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реагенти</vt:lpstr>
      <vt:lpstr>пластик</vt:lpstr>
      <vt:lpstr>реагенти!Область_друку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2023-06-21T06:47:49Z</dcterms:modified>
</cp:coreProperties>
</file>