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ендер Д.Д на 2 млн. 2023" sheetId="1" r:id="rId1"/>
  </sheets>
  <definedNames>
    <definedName name="_xlnm.Print_Area" localSheetId="0">'тендер Д.Д на 2 млн. 2023'!$A$2:$O$21</definedName>
    <definedName name="_xlnm.Print_Area" localSheetId="0">'тендер Д.Д на 2 млн. 2023'!$C$2:$O$21</definedName>
  </definedNames>
  <calcPr fullCalcOnLoad="1"/>
</workbook>
</file>

<file path=xl/sharedStrings.xml><?xml version="1.0" encoding="utf-8"?>
<sst xmlns="http://schemas.openxmlformats.org/spreadsheetml/2006/main" count="81" uniqueCount="41">
  <si>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</si>
  <si>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</si>
  <si>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</si>
  <si>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</si>
  <si>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</si>
  <si>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</si>
  <si>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</si>
  <si>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</si>
  <si>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</si>
  <si>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</si>
  <si>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</si>
  <si>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Фасовка для рідини та контейнер для відходів. Містить калібраційні та промивні розчини</t>
  </si>
  <si>
    <t>набір</t>
  </si>
  <si>
    <t>Код ДК 021:2015 – 33696500-0 Лабораторні реактиви</t>
  </si>
  <si>
    <t>декл.відпов. №UA.TR.754.D. 36691549/IV-10/DEC</t>
  </si>
  <si>
    <t>52867  Множинні електроліти IVD, калібратор</t>
  </si>
  <si>
    <t>декл.відпов. №UA.TR.754.D. 36691549/IV-12/DEC</t>
  </si>
  <si>
    <t>52874 Кальцій (Ca2+) IVD, набір, йонселективні електроди</t>
  </si>
  <si>
    <t>1. Реагенти до аналізатору електролітів "Elektrolyte Analyzer — 9180" (закрита система)</t>
  </si>
  <si>
    <t>52892  Калій (K+) IVD, набір, йонселективні електроди</t>
  </si>
  <si>
    <t xml:space="preserve">Розчин для очистки аналізатору 9180 Cleaning Solution ELECTROLУТЕ ANAL YZER </t>
  </si>
  <si>
    <t>уп.</t>
  </si>
  <si>
    <t>Кондиціонер для електроду натрію</t>
  </si>
  <si>
    <t>2. Реагенти до аналізатора газів, електролітів, метаболітів та похідних гемоглобіну Cobas b 221  (закрита система):</t>
  </si>
  <si>
    <t>Розчин для промивки /S1 RINSE SOLUTION</t>
  </si>
  <si>
    <t>Розчин для промивки /S2 FLUID PACK</t>
  </si>
  <si>
    <t xml:space="preserve"> Розчин S3 Fluid Pack А </t>
  </si>
  <si>
    <t>Контрольний розчин PLUS B, рівень 1, 30 шт.</t>
  </si>
  <si>
    <t>Контрольний розчин PLUS B, рівень 2, 30 шт.</t>
  </si>
  <si>
    <t>Контрольний розчин PLUS B, рівень 3, 30 шт.</t>
  </si>
  <si>
    <t>Електрод Chloride Elektrode</t>
  </si>
  <si>
    <t xml:space="preserve">Референсний мікроелектрод </t>
  </si>
  <si>
    <t>Декларація про відповідність UA.TR.754.D.36691549/IV-9/DEK ver.3</t>
  </si>
  <si>
    <t>58236 Буферний промивання та розчин ІВД, автоматичні / напівавтоматичні системи</t>
  </si>
  <si>
    <t>52868 Множинні електроліти IVD, контрольний матеріал</t>
  </si>
  <si>
    <t>52876 Хлорид (Cl-) IVD,набір, йон-селективні електроди</t>
  </si>
  <si>
    <t>Адаптер для ампул</t>
  </si>
  <si>
    <t>62010 Адаптер до штатива для пробірок до приладу / аналізатору ІВД</t>
  </si>
  <si>
    <r>
      <t xml:space="preserve">59241 </t>
    </r>
    <r>
      <rPr>
        <sz val="11"/>
        <color indexed="8"/>
        <rFont val="Times New Roman"/>
        <family val="1"/>
      </rPr>
      <t xml:space="preserve">Референтний електрод ІВД </t>
    </r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</si>
  <si>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2023 році                                                       </t>
  </si>
  <si>
    <t>Обгрунтування закупівлі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</si>
</sst>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51"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9" fontId="0" fillId="0" borderId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2" fontId="2" fillId="0" borderId="11" xfId="33" applyNumberFormat="1" applyFont="1" applyBorder="1" applyAlignment="1">
      <alignment horizontal="center" vertical="center" wrapText="1"/>
      <protection/>
    </xf>
    <xf numFmtId="0" fontId="3" fillId="0" borderId="0" xfId="33" applyFont="1" applyAlignment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/>
      <protection/>
    </xf>
    <xf numFmtId="0" fontId="2" fillId="0" borderId="0" xfId="33" applyFont="1" applyAlignment="1">
      <alignment/>
      <protection/>
    </xf>
    <xf numFmtId="2" fontId="5" fillId="0" borderId="11" xfId="33" applyNumberFormat="1" applyFont="1" applyBorder="1" applyAlignment="1">
      <alignment horizontal="center" vertical="center"/>
      <protection/>
    </xf>
    <xf numFmtId="2" fontId="5" fillId="33" borderId="11" xfId="33" applyNumberFormat="1" applyFont="1" applyFill="1" applyBorder="1" applyAlignment="1">
      <alignment horizontal="center" vertical="center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6" fillId="0" borderId="0" xfId="33" applyFont="1">
      <alignment/>
      <protection/>
    </xf>
    <xf numFmtId="0" fontId="2" fillId="33" borderId="11" xfId="33" applyFont="1" applyFill="1" applyBorder="1" applyAlignment="1">
      <alignment horizontal="center" vertical="center"/>
      <protection/>
    </xf>
    <xf numFmtId="2" fontId="5" fillId="33" borderId="11" xfId="33" applyNumberFormat="1" applyFont="1" applyFill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/>
      <protection/>
    </xf>
    <xf numFmtId="1" fontId="5" fillId="0" borderId="11" xfId="33" applyNumberFormat="1" applyFont="1" applyBorder="1" applyAlignment="1">
      <alignment horizontal="center" vertical="center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2" fontId="5" fillId="33" borderId="11" xfId="33" applyNumberFormat="1" applyFont="1" applyFill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horizontal="center" vertical="center"/>
      <protection/>
    </xf>
    <xf numFmtId="1" fontId="2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6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2" fillId="0" borderId="11" xfId="55" applyNumberFormat="1" applyFont="1" applyBorder="1" applyAlignment="1">
      <alignment horizontal="left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2" fontId="6" fillId="0" borderId="11" xfId="33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12" xfId="33" applyFont="1" applyBorder="1" applyAlignment="1">
      <alignment horizontal="left" vertical="center" wrapText="1"/>
      <protection/>
    </xf>
    <xf numFmtId="49" fontId="2" fillId="0" borderId="12" xfId="33" applyNumberFormat="1" applyFont="1" applyBorder="1" applyAlignment="1">
      <alignment horizontal="center" vertical="top" wrapText="1"/>
      <protection/>
    </xf>
    <xf numFmtId="2" fontId="2" fillId="0" borderId="12" xfId="55" applyNumberFormat="1" applyFont="1" applyBorder="1" applyAlignment="1">
      <alignment horizontal="left" wrapText="1"/>
      <protection/>
    </xf>
    <xf numFmtId="49" fontId="2" fillId="34" borderId="12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1" fillId="0" borderId="13" xfId="33" applyBorder="1">
      <alignment/>
      <protection/>
    </xf>
    <xf numFmtId="0" fontId="0" fillId="0" borderId="13" xfId="33" applyFont="1" applyBorder="1">
      <alignment/>
      <protection/>
    </xf>
    <xf numFmtId="0" fontId="6" fillId="0" borderId="13" xfId="33" applyFont="1" applyBorder="1">
      <alignment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wrapText="1"/>
      <protection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5" fillId="33" borderId="11" xfId="33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left" vertical="center"/>
    </xf>
    <xf numFmtId="49" fontId="10" fillId="0" borderId="11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left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70" zoomScaleNormal="70" zoomScalePageLayoutView="0" workbookViewId="0" topLeftCell="A1">
      <selection activeCell="C3" sqref="C3:O20"/>
    </sheetView>
  </sheetViews>
  <sheetFormatPr defaultColWidth="14.421875" defaultRowHeight="15" customHeight="1"/>
  <cols>
    <col min="1" max="2" width="2.00390625" style="1" customWidth="1"/>
    <col min="3" max="3" width="5.8515625" style="1" customWidth="1"/>
    <col min="4" max="4" width="40.7109375" style="2" customWidth="1"/>
    <col min="5" max="5" width="9.28125" style="2" customWidth="1"/>
    <col min="6" max="6" width="9.421875" style="3" customWidth="1"/>
    <col min="7" max="7" width="16.00390625" style="2" customWidth="1"/>
    <col min="8" max="8" width="12.00390625" style="2" customWidth="1"/>
    <col min="9" max="9" width="11.140625" style="2" customWidth="1"/>
    <col min="10" max="10" width="12.8515625" style="2" customWidth="1"/>
    <col min="11" max="11" width="9.7109375" style="2" customWidth="1"/>
    <col min="12" max="12" width="13.8515625" style="2" customWidth="1"/>
    <col min="13" max="14" width="30.57421875" style="2" customWidth="1"/>
    <col min="15" max="15" width="35.8515625" style="6" customWidth="1"/>
    <col min="16" max="16" width="14.421875" style="43" customWidth="1"/>
    <col min="17" max="16384" width="14.421875" style="1" customWidth="1"/>
  </cols>
  <sheetData>
    <row r="1" spans="4:15" ht="30.75" customHeight="1">
      <c r="D1" s="47" t="s">
        <v>40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3:16" s="7" customFormat="1" ht="30" customHeight="1">
      <c r="C2" s="52" t="s">
        <v>39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4"/>
    </row>
    <row r="3" spans="1:16" s="7" customFormat="1" ht="72.75" customHeight="1">
      <c r="A3" s="8"/>
      <c r="B3" s="8"/>
      <c r="C3" s="18" t="s">
        <v>0</v>
      </c>
      <c r="D3" s="20" t="s">
        <v>1</v>
      </c>
      <c r="E3" s="21" t="s">
        <v>2</v>
      </c>
      <c r="F3" s="22" t="s">
        <v>3</v>
      </c>
      <c r="G3" s="23" t="s">
        <v>4</v>
      </c>
      <c r="H3" s="24" t="s">
        <v>5</v>
      </c>
      <c r="I3" s="23" t="s">
        <v>6</v>
      </c>
      <c r="J3" s="24" t="s">
        <v>5</v>
      </c>
      <c r="K3" s="24" t="s">
        <v>7</v>
      </c>
      <c r="L3" s="24" t="s">
        <v>5</v>
      </c>
      <c r="M3" s="20" t="s">
        <v>8</v>
      </c>
      <c r="N3" s="25" t="s">
        <v>9</v>
      </c>
      <c r="O3" s="37" t="s">
        <v>10</v>
      </c>
      <c r="P3" s="44"/>
    </row>
    <row r="4" spans="1:16" s="7" customFormat="1" ht="37.5" customHeight="1">
      <c r="A4" s="8"/>
      <c r="B4" s="8"/>
      <c r="C4" s="53" t="s">
        <v>18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44"/>
    </row>
    <row r="5" spans="1:16" s="14" customFormat="1" ht="43.5" customHeight="1">
      <c r="A5" s="9"/>
      <c r="B5" s="9"/>
      <c r="C5" s="15">
        <v>1</v>
      </c>
      <c r="D5" s="12" t="s">
        <v>11</v>
      </c>
      <c r="E5" s="17" t="s">
        <v>12</v>
      </c>
      <c r="F5" s="27">
        <v>34</v>
      </c>
      <c r="G5" s="28">
        <v>3778.17</v>
      </c>
      <c r="H5" s="10">
        <f>G5*F5</f>
        <v>128457.78</v>
      </c>
      <c r="I5" s="4">
        <v>4030.57</v>
      </c>
      <c r="J5" s="10">
        <f>F5*I5</f>
        <v>137039.38</v>
      </c>
      <c r="K5" s="10">
        <f>(G5+I5)/2</f>
        <v>3904.37</v>
      </c>
      <c r="L5" s="11">
        <f>F5*K5</f>
        <v>132748.58</v>
      </c>
      <c r="M5" s="13" t="s">
        <v>13</v>
      </c>
      <c r="N5" s="12" t="s">
        <v>14</v>
      </c>
      <c r="O5" s="38" t="s">
        <v>15</v>
      </c>
      <c r="P5" s="45"/>
    </row>
    <row r="6" spans="1:16" s="14" customFormat="1" ht="44.25" customHeight="1">
      <c r="A6" s="9"/>
      <c r="B6" s="9"/>
      <c r="C6" s="15">
        <v>2</v>
      </c>
      <c r="D6" s="29" t="s">
        <v>20</v>
      </c>
      <c r="E6" s="28" t="s">
        <v>21</v>
      </c>
      <c r="F6" s="27">
        <v>2</v>
      </c>
      <c r="G6" s="28">
        <v>653.77</v>
      </c>
      <c r="H6" s="10">
        <f>G6*F6</f>
        <v>1307.54</v>
      </c>
      <c r="I6" s="4">
        <v>683.87</v>
      </c>
      <c r="J6" s="10">
        <f>F6*I6</f>
        <v>1367.74</v>
      </c>
      <c r="K6" s="10">
        <f>(G6+I6)/2</f>
        <v>668.8199999999999</v>
      </c>
      <c r="L6" s="11">
        <f>F6*K6</f>
        <v>1337.6399999999999</v>
      </c>
      <c r="M6" s="13" t="s">
        <v>13</v>
      </c>
      <c r="N6" s="12" t="s">
        <v>16</v>
      </c>
      <c r="O6" s="38" t="s">
        <v>19</v>
      </c>
      <c r="P6" s="45"/>
    </row>
    <row r="7" spans="1:16" s="14" customFormat="1" ht="44.25" customHeight="1">
      <c r="A7" s="9"/>
      <c r="B7" s="9"/>
      <c r="C7" s="15">
        <v>3</v>
      </c>
      <c r="D7" s="29" t="s">
        <v>22</v>
      </c>
      <c r="E7" s="28" t="s">
        <v>21</v>
      </c>
      <c r="F7" s="27">
        <v>2</v>
      </c>
      <c r="G7" s="28">
        <v>1083.91</v>
      </c>
      <c r="H7" s="10">
        <f>G7*F7</f>
        <v>2167.82</v>
      </c>
      <c r="I7" s="4">
        <v>1134.81</v>
      </c>
      <c r="J7" s="10">
        <f>F7*I7</f>
        <v>2269.62</v>
      </c>
      <c r="K7" s="10">
        <f>(G7+I7)/2</f>
        <v>1109.3600000000001</v>
      </c>
      <c r="L7" s="11">
        <f>F7*K7</f>
        <v>2218.7200000000003</v>
      </c>
      <c r="M7" s="13" t="s">
        <v>13</v>
      </c>
      <c r="N7" s="12" t="s">
        <v>14</v>
      </c>
      <c r="O7" s="38" t="s">
        <v>17</v>
      </c>
      <c r="P7" s="45"/>
    </row>
    <row r="8" spans="1:16" s="14" customFormat="1" ht="32.25" customHeight="1">
      <c r="A8" s="9"/>
      <c r="B8" s="9"/>
      <c r="C8" s="15"/>
      <c r="D8" s="12"/>
      <c r="E8" s="18"/>
      <c r="F8" s="30"/>
      <c r="G8" s="19" t="s">
        <v>5</v>
      </c>
      <c r="H8" s="10">
        <f>SUM(H5:H7)</f>
        <v>131933.13999999998</v>
      </c>
      <c r="I8" s="19" t="s">
        <v>5</v>
      </c>
      <c r="J8" s="10">
        <f>SUM(J5:J7)</f>
        <v>140676.74</v>
      </c>
      <c r="K8" s="19"/>
      <c r="L8" s="11">
        <f>SUM(L5:L7)</f>
        <v>136304.94</v>
      </c>
      <c r="M8" s="13"/>
      <c r="N8" s="16"/>
      <c r="O8" s="39"/>
      <c r="P8" s="45"/>
    </row>
    <row r="9" spans="1:16" s="14" customFormat="1" ht="25.5" customHeight="1">
      <c r="A9" s="9"/>
      <c r="B9" s="9"/>
      <c r="C9" s="15"/>
      <c r="D9" s="12"/>
      <c r="E9" s="18"/>
      <c r="F9" s="30"/>
      <c r="G9" s="19"/>
      <c r="H9" s="10"/>
      <c r="I9" s="19"/>
      <c r="J9" s="10"/>
      <c r="K9" s="19"/>
      <c r="L9" s="11"/>
      <c r="M9" s="13"/>
      <c r="N9" s="16"/>
      <c r="O9" s="39"/>
      <c r="P9" s="45"/>
    </row>
    <row r="10" spans="1:16" s="14" customFormat="1" ht="32.25" customHeight="1">
      <c r="A10" s="9"/>
      <c r="B10" s="9"/>
      <c r="C10" s="50" t="s">
        <v>23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5"/>
    </row>
    <row r="11" spans="1:16" s="14" customFormat="1" ht="48.75" customHeight="1">
      <c r="A11" s="9"/>
      <c r="B11" s="9"/>
      <c r="C11" s="15">
        <v>1</v>
      </c>
      <c r="D11" s="31" t="s">
        <v>24</v>
      </c>
      <c r="E11" s="28" t="s">
        <v>21</v>
      </c>
      <c r="F11" s="27">
        <v>5</v>
      </c>
      <c r="G11" s="46">
        <v>4767.92</v>
      </c>
      <c r="H11" s="10">
        <f>F11*G11</f>
        <v>23839.6</v>
      </c>
      <c r="I11" s="32">
        <v>5086.55</v>
      </c>
      <c r="J11" s="10">
        <f>F11*I11</f>
        <v>25432.75</v>
      </c>
      <c r="K11" s="19">
        <f>(G11+I11)/2</f>
        <v>4927.235000000001</v>
      </c>
      <c r="L11" s="11">
        <f>F11*K11</f>
        <v>24636.175000000003</v>
      </c>
      <c r="M11" s="13" t="s">
        <v>13</v>
      </c>
      <c r="N11" s="13" t="s">
        <v>32</v>
      </c>
      <c r="O11" s="40" t="s">
        <v>33</v>
      </c>
      <c r="P11" s="45"/>
    </row>
    <row r="12" spans="1:16" s="14" customFormat="1" ht="48" customHeight="1">
      <c r="A12" s="9"/>
      <c r="B12" s="9"/>
      <c r="C12" s="15">
        <v>2</v>
      </c>
      <c r="D12" s="31" t="s">
        <v>25</v>
      </c>
      <c r="E12" s="28" t="s">
        <v>21</v>
      </c>
      <c r="F12" s="27">
        <v>9</v>
      </c>
      <c r="G12" s="4">
        <v>8405.92</v>
      </c>
      <c r="H12" s="10">
        <f aca="true" t="shared" si="0" ref="H12:H19">F12*G12</f>
        <v>75653.28</v>
      </c>
      <c r="I12" s="32">
        <v>8967.91</v>
      </c>
      <c r="J12" s="10">
        <f aca="true" t="shared" si="1" ref="J12:J19">F12*I12</f>
        <v>80711.19</v>
      </c>
      <c r="K12" s="19">
        <f aca="true" t="shared" si="2" ref="K12:K19">(G12+I12)/2</f>
        <v>8686.915</v>
      </c>
      <c r="L12" s="11">
        <f aca="true" t="shared" si="3" ref="L12:L19">F12*K12</f>
        <v>78182.23500000002</v>
      </c>
      <c r="M12" s="13" t="s">
        <v>13</v>
      </c>
      <c r="N12" s="13" t="s">
        <v>32</v>
      </c>
      <c r="O12" s="40" t="s">
        <v>33</v>
      </c>
      <c r="P12" s="45"/>
    </row>
    <row r="13" spans="1:16" s="14" customFormat="1" ht="47.25" customHeight="1">
      <c r="A13" s="9"/>
      <c r="B13" s="9"/>
      <c r="C13" s="15">
        <v>3</v>
      </c>
      <c r="D13" s="31" t="s">
        <v>26</v>
      </c>
      <c r="E13" s="28" t="s">
        <v>21</v>
      </c>
      <c r="F13" s="27">
        <v>10</v>
      </c>
      <c r="G13" s="4">
        <v>10274.14</v>
      </c>
      <c r="H13" s="10">
        <f t="shared" si="0"/>
        <v>102741.4</v>
      </c>
      <c r="I13" s="32">
        <v>10961.18</v>
      </c>
      <c r="J13" s="10">
        <f t="shared" si="1"/>
        <v>109611.8</v>
      </c>
      <c r="K13" s="19">
        <f t="shared" si="2"/>
        <v>10617.66</v>
      </c>
      <c r="L13" s="11">
        <f t="shared" si="3"/>
        <v>106176.6</v>
      </c>
      <c r="M13" s="13" t="s">
        <v>13</v>
      </c>
      <c r="N13" s="13" t="s">
        <v>32</v>
      </c>
      <c r="O13" s="40" t="s">
        <v>33</v>
      </c>
      <c r="P13" s="45"/>
    </row>
    <row r="14" spans="1:16" s="14" customFormat="1" ht="45" customHeight="1">
      <c r="A14" s="9"/>
      <c r="B14" s="9"/>
      <c r="C14" s="15">
        <v>4</v>
      </c>
      <c r="D14" s="31" t="s">
        <v>27</v>
      </c>
      <c r="E14" s="28" t="s">
        <v>21</v>
      </c>
      <c r="F14" s="27">
        <v>1</v>
      </c>
      <c r="G14" s="4">
        <v>4946.61</v>
      </c>
      <c r="H14" s="10">
        <f t="shared" si="0"/>
        <v>4946.61</v>
      </c>
      <c r="I14" s="33">
        <v>5643.46</v>
      </c>
      <c r="J14" s="10">
        <f t="shared" si="1"/>
        <v>5643.46</v>
      </c>
      <c r="K14" s="19">
        <f t="shared" si="2"/>
        <v>5295.035</v>
      </c>
      <c r="L14" s="11">
        <f t="shared" si="3"/>
        <v>5295.035</v>
      </c>
      <c r="M14" s="13" t="s">
        <v>13</v>
      </c>
      <c r="N14" s="13" t="s">
        <v>32</v>
      </c>
      <c r="O14" s="41" t="s">
        <v>34</v>
      </c>
      <c r="P14" s="45"/>
    </row>
    <row r="15" spans="1:16" s="14" customFormat="1" ht="50.25" customHeight="1">
      <c r="A15" s="9"/>
      <c r="B15" s="9"/>
      <c r="C15" s="15">
        <v>5</v>
      </c>
      <c r="D15" s="31" t="s">
        <v>28</v>
      </c>
      <c r="E15" s="28" t="s">
        <v>21</v>
      </c>
      <c r="F15" s="27">
        <v>3</v>
      </c>
      <c r="G15" s="4">
        <v>4946.61</v>
      </c>
      <c r="H15" s="10">
        <f t="shared" si="0"/>
        <v>14839.829999999998</v>
      </c>
      <c r="I15" s="33">
        <v>5643.46</v>
      </c>
      <c r="J15" s="10">
        <f t="shared" si="1"/>
        <v>16930.38</v>
      </c>
      <c r="K15" s="19">
        <f t="shared" si="2"/>
        <v>5295.035</v>
      </c>
      <c r="L15" s="11">
        <f t="shared" si="3"/>
        <v>15885.105</v>
      </c>
      <c r="M15" s="13" t="s">
        <v>13</v>
      </c>
      <c r="N15" s="13" t="s">
        <v>32</v>
      </c>
      <c r="O15" s="41" t="s">
        <v>34</v>
      </c>
      <c r="P15" s="45"/>
    </row>
    <row r="16" spans="1:16" s="14" customFormat="1" ht="40.5" customHeight="1">
      <c r="A16" s="9"/>
      <c r="B16" s="9"/>
      <c r="C16" s="15">
        <v>6</v>
      </c>
      <c r="D16" s="31" t="s">
        <v>29</v>
      </c>
      <c r="E16" s="28" t="s">
        <v>21</v>
      </c>
      <c r="F16" s="27">
        <v>1</v>
      </c>
      <c r="G16" s="4">
        <v>4946.61</v>
      </c>
      <c r="H16" s="10">
        <f t="shared" si="0"/>
        <v>4946.61</v>
      </c>
      <c r="I16" s="33">
        <v>5643.46</v>
      </c>
      <c r="J16" s="10">
        <f t="shared" si="1"/>
        <v>5643.46</v>
      </c>
      <c r="K16" s="19">
        <f t="shared" si="2"/>
        <v>5295.035</v>
      </c>
      <c r="L16" s="11">
        <f t="shared" si="3"/>
        <v>5295.035</v>
      </c>
      <c r="M16" s="13" t="s">
        <v>13</v>
      </c>
      <c r="N16" s="13" t="s">
        <v>32</v>
      </c>
      <c r="O16" s="41" t="s">
        <v>34</v>
      </c>
      <c r="P16" s="45"/>
    </row>
    <row r="17" spans="1:16" s="14" customFormat="1" ht="32.25" customHeight="1">
      <c r="A17" s="9"/>
      <c r="B17" s="9"/>
      <c r="C17" s="15">
        <v>7</v>
      </c>
      <c r="D17" s="31" t="s">
        <v>30</v>
      </c>
      <c r="E17" s="28" t="s">
        <v>21</v>
      </c>
      <c r="F17" s="27">
        <v>1</v>
      </c>
      <c r="G17" s="4">
        <v>6569.8</v>
      </c>
      <c r="H17" s="10">
        <f t="shared" si="0"/>
        <v>6569.8</v>
      </c>
      <c r="I17" s="32">
        <v>7029.86</v>
      </c>
      <c r="J17" s="10">
        <f t="shared" si="1"/>
        <v>7029.86</v>
      </c>
      <c r="K17" s="19">
        <f t="shared" si="2"/>
        <v>6799.83</v>
      </c>
      <c r="L17" s="11">
        <f t="shared" si="3"/>
        <v>6799.83</v>
      </c>
      <c r="M17" s="13" t="s">
        <v>13</v>
      </c>
      <c r="N17" s="34" t="s">
        <v>32</v>
      </c>
      <c r="O17" s="41" t="s">
        <v>35</v>
      </c>
      <c r="P17" s="45"/>
    </row>
    <row r="18" spans="1:16" s="14" customFormat="1" ht="32.25" customHeight="1">
      <c r="A18" s="9"/>
      <c r="B18" s="9"/>
      <c r="C18" s="15">
        <v>8</v>
      </c>
      <c r="D18" s="35" t="s">
        <v>31</v>
      </c>
      <c r="E18" s="28" t="s">
        <v>21</v>
      </c>
      <c r="F18" s="27">
        <v>1</v>
      </c>
      <c r="G18" s="4">
        <v>10171.42</v>
      </c>
      <c r="H18" s="10">
        <f t="shared" si="0"/>
        <v>10171.42</v>
      </c>
      <c r="I18" s="33">
        <v>10884.34</v>
      </c>
      <c r="J18" s="10">
        <f t="shared" si="1"/>
        <v>10884.34</v>
      </c>
      <c r="K18" s="19">
        <f t="shared" si="2"/>
        <v>10527.880000000001</v>
      </c>
      <c r="L18" s="11">
        <f t="shared" si="3"/>
        <v>10527.880000000001</v>
      </c>
      <c r="M18" s="13" t="s">
        <v>13</v>
      </c>
      <c r="N18" s="34" t="s">
        <v>32</v>
      </c>
      <c r="O18" s="42" t="s">
        <v>38</v>
      </c>
      <c r="P18" s="45"/>
    </row>
    <row r="19" spans="1:16" s="14" customFormat="1" ht="32.25" customHeight="1">
      <c r="A19" s="9"/>
      <c r="B19" s="9"/>
      <c r="C19" s="15">
        <v>9</v>
      </c>
      <c r="D19" s="31" t="s">
        <v>36</v>
      </c>
      <c r="E19" s="28" t="s">
        <v>21</v>
      </c>
      <c r="F19" s="27">
        <v>1</v>
      </c>
      <c r="G19" s="4">
        <v>1920.65</v>
      </c>
      <c r="H19" s="10">
        <f t="shared" si="0"/>
        <v>1920.65</v>
      </c>
      <c r="I19" s="33">
        <v>2043.25</v>
      </c>
      <c r="J19" s="10">
        <f t="shared" si="1"/>
        <v>2043.25</v>
      </c>
      <c r="K19" s="19">
        <f t="shared" si="2"/>
        <v>1981.95</v>
      </c>
      <c r="L19" s="11">
        <f t="shared" si="3"/>
        <v>1981.95</v>
      </c>
      <c r="M19" s="13" t="s">
        <v>13</v>
      </c>
      <c r="N19" s="34" t="s">
        <v>32</v>
      </c>
      <c r="O19" s="41" t="s">
        <v>37</v>
      </c>
      <c r="P19" s="45"/>
    </row>
    <row r="20" spans="1:16" s="14" customFormat="1" ht="32.25" customHeight="1">
      <c r="A20" s="9"/>
      <c r="B20" s="9"/>
      <c r="C20" s="15"/>
      <c r="D20" s="12"/>
      <c r="E20" s="18"/>
      <c r="F20" s="30"/>
      <c r="G20" s="19" t="s">
        <v>5</v>
      </c>
      <c r="H20" s="10">
        <f>SUM(H11:H19)</f>
        <v>245629.19999999995</v>
      </c>
      <c r="I20" s="19" t="s">
        <v>5</v>
      </c>
      <c r="J20" s="10">
        <f>SUM(J11:J19)</f>
        <v>263930.49</v>
      </c>
      <c r="K20" s="19"/>
      <c r="L20" s="11">
        <f>SUM(L11:L19)</f>
        <v>254779.84500000003</v>
      </c>
      <c r="M20" s="13"/>
      <c r="N20" s="16"/>
      <c r="O20" s="39"/>
      <c r="P20" s="45"/>
    </row>
    <row r="21" spans="1:15" ht="33" customHeight="1">
      <c r="A21" s="5"/>
      <c r="B21" s="5"/>
      <c r="C21" s="26"/>
      <c r="D21" s="12"/>
      <c r="E21" s="18"/>
      <c r="F21" s="30"/>
      <c r="G21" s="36"/>
      <c r="H21" s="10"/>
      <c r="I21" s="4"/>
      <c r="J21" s="10"/>
      <c r="K21" s="10"/>
      <c r="L21" s="11"/>
      <c r="M21" s="11"/>
      <c r="N21" s="16"/>
      <c r="O21" s="3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</sheetData>
  <sheetProtection selectLockedCells="1" selectUnlockedCells="1"/>
  <mergeCells count="4">
    <mergeCell ref="D1:O1"/>
    <mergeCell ref="C10:O10"/>
    <mergeCell ref="C2:O2"/>
    <mergeCell ref="C4:O4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2023-06-06T13:26:55Z</cp:lastPrinted>
  <dcterms:created xsi:type="dcterms:W3CDTF">2023-06-21T09:47:42Z</dcterms:created>
  <dcterms:modified xsi:type="dcterms:W3CDTF">2023-06-21T11:55:53Z</dcterms:modified>
  <cp:category/>
  <cp:version/>
  <cp:contentType/>
  <cp:contentStatus/>
</cp:coreProperties>
</file>