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тендер б.х 2023" sheetId="1" r:id="rId1"/>
  </sheets>
  <definedNames>
    <definedName name="_xlnm.Print_Area" localSheetId="0">'тендер б.х 2023'!$A$2:$O$93</definedName>
    <definedName name="_xlnm.Print_Area" localSheetId="0">'тендер б.х 2023'!$C$2:$O$93</definedName>
  </definedNames>
  <calcPr fullCalcOnLoad="1"/>
</workbook>
</file>

<file path=xl/sharedStrings.xml><?xml version="1.0" encoding="utf-8"?>
<sst xmlns="http://schemas.openxmlformats.org/spreadsheetml/2006/main" count="446" uniqueCount="215">
  <si>
    <t xml:space="preserve"> №з/п</t>
  </si>
  <si>
    <t>Назва реактиву, або еквівалент</t>
  </si>
  <si>
    <t>Од.вим.</t>
  </si>
  <si>
    <t>Загальна кількість</t>
  </si>
  <si>
    <t xml:space="preserve">Цінова пропозиція фірми №1, з ПДВ </t>
  </si>
  <si>
    <t>Загальна сума</t>
  </si>
  <si>
    <t xml:space="preserve">Цінова пропозиція фірми №2,  з ПДВ </t>
  </si>
  <si>
    <t xml:space="preserve">Ціна середня, з ПДВ </t>
  </si>
  <si>
    <t xml:space="preserve">НАЦІОНАЛЬНИЙ КЛАСИФІКАТОР УКРАЇНИ
Єдиний закупівельний словник ДК 021:2015 </t>
  </si>
  <si>
    <t>Відомості про державну реєстрацію/технічний регламент</t>
  </si>
  <si>
    <t>НАЦІОНАЛЬНИЙ КЛАСИФІКАТОР УКРАЇНИ Класифікатор медичних виробів НК 024:2019</t>
  </si>
  <si>
    <t>набір</t>
  </si>
  <si>
    <t>Код ДК 021:2015 – 33696500-0 Лабораторні реактиви</t>
  </si>
  <si>
    <t>декл.відпов. №UA.TR.754.D. 36691549/IV-10/DEC</t>
  </si>
  <si>
    <t>Контрольний матеріал ISETROL для відстеження ISETROL Electrolyte аналізу натрію, калію, іонізованого кальцію, Controls літію, хлориду, загального діоксиду вуглецю, іонізованого магнію та рН</t>
  </si>
  <si>
    <t>52868 Множинні електроліти IVD, контрольний матеріал</t>
  </si>
  <si>
    <t>шт</t>
  </si>
  <si>
    <t xml:space="preserve">58236 Буферний промивання та розчин ІВД, автоматичні / напівавтоматичні системи </t>
  </si>
  <si>
    <t>Тест для кількісного визначення креатинину /Creatinine Jaffé Gen.2 (700 tests)</t>
  </si>
  <si>
    <t>декл.відпов. №UA.TR.754.D. 36691549/IV-7/DEC</t>
  </si>
  <si>
    <t>53252 Креатинін IVD, реагент</t>
  </si>
  <si>
    <t>Тест для кількісного визначення аланінамінотрансферази (АЛТ) /Alanine Aminotransferase acc. to IFCC (ALTL)</t>
  </si>
  <si>
    <t>декл.відпов. №UA.TR.754.D. 36691549/IV-9/DEC</t>
  </si>
  <si>
    <t>52925 Аланінамінотрансфераза (ALT) IVD, реагент</t>
  </si>
  <si>
    <t>Тест для кількісного визначення аспартатамінотрансферази(АСТ) /Aspartate Aminotransferase acc. to IFCC (ASTL)</t>
  </si>
  <si>
    <t>52955 Загальна аспартатамінотрансфераза (AST) IVD, реагент</t>
  </si>
  <si>
    <t xml:space="preserve">Тест для визначення гамма-глутамілтрансферази /GGT gamma-Glutamyltransferase ver.2 </t>
  </si>
  <si>
    <t>декл.відпов. №UA.TR.754.D. 36691549/IV-6/DEC</t>
  </si>
  <si>
    <t>53030 Гама-глутамілтрансфераза (ГГТ) IVD, реагент</t>
  </si>
  <si>
    <t xml:space="preserve">Тест для кількісного визначення ліпази (200 тестів) /Lipase colorimetric (LIPC) 200 tests </t>
  </si>
  <si>
    <t xml:space="preserve">53111 Ліпаза IVD, реагент </t>
  </si>
  <si>
    <t>Тест для визначення глюкози, 800 тестів/</t>
  </si>
  <si>
    <t xml:space="preserve">53307 Глюкоза IVD, реагент </t>
  </si>
  <si>
    <t>Тест для визначення лужної фосфатази, 400 тестів/</t>
  </si>
  <si>
    <t xml:space="preserve"> 52929Загальна лужна фосфатаза (ALP) IVD, реагент</t>
  </si>
  <si>
    <t>Тест для кількісного визначення  кальцію (300 тестів) /Calcium Gen.2 (300 tests)</t>
  </si>
  <si>
    <t xml:space="preserve">52875 Кальцій (Ca2+) IVD, реагент </t>
  </si>
  <si>
    <t>Тест для кількісного визначення неорганічного фосфату /PHOS2/Phosphate (Inorganic) ver.2</t>
  </si>
  <si>
    <t>52891 Неорганічний фосфат (PO43-) IVD, реагент</t>
  </si>
  <si>
    <t xml:space="preserve">Тест для кількісного визначення заліза /IRON2/Iron Gen.2 </t>
  </si>
  <si>
    <t xml:space="preserve">54762 Залізо IVD, реагент </t>
  </si>
  <si>
    <t>Тест для кількісного визначення сечовини/ азоту сечовини /(UREA)</t>
  </si>
  <si>
    <t xml:space="preserve">53590 Сечовина (Urea) IVD, реагент </t>
  </si>
  <si>
    <t>Тест для визначення загального холестерину /CHOL HiCo Gen.2, cobas c, Int.</t>
  </si>
  <si>
    <t>53362 Загальний холестерин IVD, реагент</t>
  </si>
  <si>
    <t xml:space="preserve">Тест для кількісного визначення холестерину-ЛПВЩ, Gen.4 </t>
  </si>
  <si>
    <t>декл.відпов. №UA.TR.754.D. 36691549/IV-30/DEC</t>
  </si>
  <si>
    <t>53393 Холестерин ліпопротеїнів високої щільності IVD, реагент</t>
  </si>
  <si>
    <t>Тест для визначення ЛПНЩ-холестерин 3 покоління (200 тестів)</t>
  </si>
  <si>
    <t>53412 Холестерин ліпопротеїнів низької щільності (ЛПНЩ) IVD, реагент</t>
  </si>
  <si>
    <t xml:space="preserve">Тест для визначення загального вмісту білку /TP2/Total Protein Gen.2 </t>
  </si>
  <si>
    <t>53989 Загальний білок IVD, реагент</t>
  </si>
  <si>
    <t>Тест для кількісного визначення загального вмісту білірубіну, 250 тестів/Bilirubin Total Gen.3</t>
  </si>
  <si>
    <t xml:space="preserve">53231 Загальний білірубін IVD, реагент </t>
  </si>
  <si>
    <t>Тест для кількісного визначення прямого білірубіну /Bilirubin-Direct (BIL-D2)</t>
  </si>
  <si>
    <t>53236 Кон'югований (прямий, зв'язаний) білірубін IVD, реагент</t>
  </si>
  <si>
    <t>Тест для кількісного визначення альбуміну /Albumin Immunoturbidimetric Gen.2 (ALB-T)</t>
  </si>
  <si>
    <t>53596 Альбумін IVD, набір, нефелометричний / турбідиметричний аналіз</t>
  </si>
  <si>
    <t>Тест для кількісного визначення альфа-амілази /AMYL2/ alpha-Amylase EPS ver.2</t>
  </si>
  <si>
    <t xml:space="preserve">52941 Загальна амілаза IVD, реагент </t>
  </si>
  <si>
    <t>Тест для кількісного визначення альфа-амілази підшлункової залози /alpha-Amylase EPS Pancreatic (AMY-P)</t>
  </si>
  <si>
    <t>38502 Амілазний комплект</t>
  </si>
  <si>
    <t>Тест для кількісного визначення активності антитромбіна /AT /Antithrombin</t>
  </si>
  <si>
    <t>56156 Антитромбін III (ATIII) IVD, реагент</t>
  </si>
  <si>
    <t>Тест для кількісного визначення  каталітичної активності креатинкінази /Creatine Kinase (CKL)</t>
  </si>
  <si>
    <t>декл.відпов. №UA.TR.754.D. 36691549/IV-15/DEC</t>
  </si>
  <si>
    <t>38512 Комплект активності ізоферменту креатинкінази</t>
  </si>
  <si>
    <t>декл.відпов №UA.TR.754.D.   36691549/IV-70/DEC</t>
  </si>
  <si>
    <t>Тест для кількісного визначення альфа1-кислого глікопротеїна /AAGP2, Tina-quant alpha1-Acid Glycoprotein Gen.2</t>
  </si>
  <si>
    <t>36010 Альфа1-кислотний глікопротеїновий комплект</t>
  </si>
  <si>
    <t>Тест для визначення лактат дегідрогенази / LDHI2 Lactate Dehydrogenase acc. to IFCC ver.2</t>
  </si>
  <si>
    <t>53074 Загальна лактатдегідрогеназа IVD, реагент</t>
  </si>
  <si>
    <t>Тест для кількісного визначення тригліцеридів /Triglycerides (TRIGL)</t>
  </si>
  <si>
    <t xml:space="preserve">53462 Тригліцериди IVD, реагент </t>
  </si>
  <si>
    <t xml:space="preserve">Тест для кількісного визначення сечової кислоти /UA2/Uric Acid ver.2 </t>
  </si>
  <si>
    <t>53586 Сечова кислота IVD, реагент</t>
  </si>
  <si>
    <t>Тест для кількісного визначення продуктів розпаду фібринів (100 тестів) /Tina-quant D-Dimer Gen.2 (100 tests)</t>
  </si>
  <si>
    <t>47349 D-димер IVD, реагент</t>
  </si>
  <si>
    <t xml:space="preserve">Тест для кількісного визначення трансферіна /TRSF Tina-quant Transferrin ver.2 </t>
  </si>
  <si>
    <t xml:space="preserve">53994 Трансферин IVD, реагент </t>
  </si>
  <si>
    <t>Тест для кількісного визначення  ненасиченої залізозв’язуючої здатності сироватки крові та плазми /UIBC Unsaturated Iron-Binding Capacity</t>
  </si>
  <si>
    <t>53908 Загальна залізозв’язувальна здатність (TIBC) IVD, реагент</t>
  </si>
  <si>
    <t>Тест для кількісного визначення концентрації лактату /LACT2/ Lactate Gen.2</t>
  </si>
  <si>
    <t xml:space="preserve">53346 Лактат IVD, реагент </t>
  </si>
  <si>
    <t>Тест для кількісного визначення концентрації аміаку /Ammonia (NH3L)</t>
  </si>
  <si>
    <t xml:space="preserve">53208  Аміак IVD, реагент </t>
  </si>
  <si>
    <t xml:space="preserve">59058 Миючий / очищуючий розчин ІВД, для автоматизованих / полуавтоматізіванних систем </t>
  </si>
  <si>
    <t>Промивний розчин NaOHD для проб реагенту та/або реакційних камер в системах Roche/Hitachi cobas c</t>
  </si>
  <si>
    <t>Промивний розчин Cell wash Solution I/NaOH-D</t>
  </si>
  <si>
    <t xml:space="preserve">Набір ProCell M </t>
  </si>
  <si>
    <t>Тест для кількісного визначення феритину (250 тестів) / Tina-quant Ferritin Gen.4 250 tests)</t>
  </si>
  <si>
    <t>53719  Феритин IVD, реагент</t>
  </si>
  <si>
    <t>Тест для кількісного визначення магнію, вер 2, 250 тестів / Magnesium Gen.2 250 tests)</t>
  </si>
  <si>
    <t xml:space="preserve">52883 Магній (Mg2+) IVD, реагент </t>
  </si>
  <si>
    <t>Тест для кількісного визначення імуноглобуліну А /Immunglobulin A Gen.2 (IGA)</t>
  </si>
  <si>
    <t>53759 Загальний імуноглобулін А (IgA) IVD, реагент</t>
  </si>
  <si>
    <t>Тест для кількісного визначення імуноглобуліну G /Immunglobulin G Gen.2 (IGG)</t>
  </si>
  <si>
    <t>53786 Загальний імуноглобулін G (загальний IgG) IVD, реагент</t>
  </si>
  <si>
    <t>Тест для кількісного визначення імуноглобуліну М /Immunglobulin M Gen.2 (IGM)</t>
  </si>
  <si>
    <t>53794 Загальний імуноглобулін М (загальний IgM) IVD, реагент</t>
  </si>
  <si>
    <t>Тест для кількісного визначення антитіл до стрептолізину О / ASLOТ Tina-quant Antistreptolysin O</t>
  </si>
  <si>
    <t>37756 Комплект для ідентифікації антитіл до антистрептолізин</t>
  </si>
  <si>
    <t>1. Реагенти до аналізатору електролітів "Elektrolyte Analyzer — 9180" (закрита система)</t>
  </si>
  <si>
    <t>Тест для кількісного визначення цистатіну С (225 тестів)/Tina-quant Cystatin C Gen.2(225 tests), Cobas Integra</t>
  </si>
  <si>
    <t>48176 Цистатін C IVD, реагент</t>
  </si>
  <si>
    <t>30499 Набір реагентів для вимірюання С-реактивного білка</t>
  </si>
  <si>
    <t>Тест для кількісного визначення С-реактивного білку /C-Reactive Protein (CRP), 4 ген., cobas c 311/501/502, Integra</t>
  </si>
  <si>
    <t>С.С.Чернишук</t>
  </si>
  <si>
    <t>Т.П. Іванова</t>
  </si>
  <si>
    <t>В.Г. Яновська</t>
  </si>
  <si>
    <t>Завідувач лабораторії медико-генетичного центру</t>
  </si>
  <si>
    <t>Н.В. Ольхович</t>
  </si>
  <si>
    <t>Завідувач Українського Референс-центру з клінічної лабораторної діагностики та метрологі</t>
  </si>
  <si>
    <t>Набір контролів D-Dimer Gen.2 I/II</t>
  </si>
  <si>
    <t>Набір для проведення контролю якості/Precinorm PUC</t>
  </si>
  <si>
    <t>Голова робочої групи:                                                                                                                                                                                                                                                                                                         Медичний директор  з медичних питань НДСЛ "ОХМАТДИТ" МОЗ України</t>
  </si>
  <si>
    <t>Члени робочої групи:                                                                                                                                                                                                                                                                                                     Медичний директор  НДСЛ "ОХМАТДИТ" МОЗ України</t>
  </si>
  <si>
    <t>Медичний директор з поліклінічної роботи</t>
  </si>
  <si>
    <t>В.А. Сова</t>
  </si>
  <si>
    <t>Заступник генерального директора з економічних питань</t>
  </si>
  <si>
    <t>Н.М. Мирута</t>
  </si>
  <si>
    <t>Завідувач відділом імуногістохімічних досліджень дитячого патологоанатомічного відділення</t>
  </si>
  <si>
    <t>О.В. Виставних</t>
  </si>
  <si>
    <t xml:space="preserve">47347  D-димер IVD, контрольний матеріал </t>
  </si>
  <si>
    <t xml:space="preserve">47869 Множинні аналіти клінічної хімії IVD, контрольний матеріал </t>
  </si>
  <si>
    <t>Набір калібраторів D-Dime</t>
  </si>
  <si>
    <t>PreClean M</t>
  </si>
  <si>
    <t xml:space="preserve">47348  D-димер IVD, калібратор </t>
  </si>
  <si>
    <t>Калібратор Precimat Chromogen</t>
  </si>
  <si>
    <t>Детергент ECO-D</t>
  </si>
  <si>
    <t xml:space="preserve">46797 Множинні аналіти клінічної хімії IVD, калібратор </t>
  </si>
  <si>
    <t>Розчинник для розведення проби при виконанні тестів із застосуванням реагентів на системах cobas c, (50 мл)</t>
  </si>
  <si>
    <t>уп</t>
  </si>
  <si>
    <t>2. Реагенти до електрохемілюмінесцентного аналізатору "Cobas е 411" (закрита система):</t>
  </si>
  <si>
    <t>3. Реагенти до біохімічного аналізатору "Cobas Integra 400 Plus" (закрита система):</t>
  </si>
  <si>
    <t>4. Реагенти до біохімічного аналізатору "Cobas 6000"  (закрита система):</t>
  </si>
  <si>
    <t>Імуноаналіз для кількісного визначення тестостерону, cobas e 411/601/602</t>
  </si>
  <si>
    <t>Код ДК 021:2015 – 33696500-0 - Лабораторні реактиви</t>
  </si>
  <si>
    <t>UA/ROCHE/IV-84/DEC</t>
  </si>
  <si>
    <t>61077 Загальний тестостерон ІВД, набір,
імунохемілюмінесцентний аналіз</t>
  </si>
  <si>
    <t>Тест для кількісного визначення пролактину /Prolactin І</t>
  </si>
  <si>
    <t>UA.TR.754.D. 36691549/IV-6/DEC ver.3</t>
  </si>
  <si>
    <t>54335 Пролактин IVD, набір, імунохемілюмінесцентний аналіз</t>
  </si>
  <si>
    <t>Тест для визначення естрадіолу III</t>
  </si>
  <si>
    <t>UA.TR.754.D. 36691549/IV-10/DEC ver.3</t>
  </si>
  <si>
    <t>60979 Естрадіол ІВД, набір, імунохемілюмінесцентний аналіз</t>
  </si>
  <si>
    <t>Імунотест для кількісного визначення лютеїнізуючого гормону / LH</t>
  </si>
  <si>
    <t>UA.TR.754.D.36691549/IV-9/DEC ver/3</t>
  </si>
  <si>
    <t>54254 Лютеїнізувальний гормон IVD, набір,імунохемілюмінісцентний аналіз</t>
  </si>
  <si>
    <t>Імуноаналіз для кількісного визначення фолікулостимулюючого гормону, cobas e 411/601/602</t>
  </si>
  <si>
    <t>54187 Фолікулостимулювальний гормон (ФСГ) IVD, набір,імунохемілюмінісцентний аналіз</t>
  </si>
  <si>
    <t>Тест для визначення кортизолу II</t>
  </si>
  <si>
    <t xml:space="preserve">54125 Загальний кортизол IVD, набір, хемілюмінесцентний
імунологічний аналіз </t>
  </si>
  <si>
    <t>Тест-система для визначення тиреотропного гормону 2 ген.</t>
  </si>
  <si>
    <t>UA.TR.754.D.36691549/IV-71/DEC ver/3</t>
  </si>
  <si>
    <t>54386 Тиреоїдний гормон (ТТГ) IVD, набір,
імунохемілюмінесцентний аналіз</t>
  </si>
  <si>
    <t>Імунотест для кількісного визначення незв'язаного тироксину, gen.III</t>
  </si>
  <si>
    <t>UA.TR.754.D.36691549/IV-23/DEC ver.3</t>
  </si>
  <si>
    <t>54413 Вільний тироксин IVD, набір, імунохемілюмінесцентний
аналіз</t>
  </si>
  <si>
    <t>Імунотест для кількісного визначення антитіл до тиреопероксидази, вер. 3 /Anti-TPO Gen.3</t>
  </si>
  <si>
    <t>UA.TR.754.D.36691549/IV-9/DEC ver.2</t>
  </si>
  <si>
    <t>58729 Тиреопероксидаза антитіла (АТ-ТПО, мікросомальні
антитіла) ІВД, набір, імунохемілюмінесцентний аналіз</t>
  </si>
  <si>
    <t>Імунотест для кількісного визначення біоінтактного паратиреоїдного гормону / PTH</t>
  </si>
  <si>
    <t>UA.TR.754.D. 36691549/IV-9/DEC ver.3</t>
  </si>
  <si>
    <t>54285 Паратгормонподібний пептид IVD, набір,
імунохемілюмінесцентний аналіз</t>
  </si>
  <si>
    <t>Тест для кількісного визначення С-пептиду /CPeptide</t>
  </si>
  <si>
    <t>54130 С-пептид IDV, набір, хемілюмінісцентний імунологічний аналіз</t>
  </si>
  <si>
    <t>Набір реагентів Elecsys для визначення антитіл класу IgМ до токсоплазми (Toxo IgM)</t>
  </si>
  <si>
    <t>UA.001.0604.B</t>
  </si>
  <si>
    <t>52441 Токсоплазма антитіла класу імуноглобулін M (IgM) IVD,набір,імунохемілюмінесцентний аналіз</t>
  </si>
  <si>
    <t>Набір реагентів Elecsys для визначення антитіл класу IgG до токсоплазми (Toxo IgG)</t>
  </si>
  <si>
    <t xml:space="preserve">52437 Токсоплазма антитіла класу імуноглобулін G (IgG) IVD,
набір, імунохемілюмінесцентний аналіз </t>
  </si>
  <si>
    <t>Набір реагентів Elecsys для якісного визначення антитіл класу IgM до цитомегаловірусу (CMV IgM)</t>
  </si>
  <si>
    <t>49724 Cytomegalovirus (CMV) імуноглобулін M (IgM) антитіла IVD,набір, імунохемілюмінесцентний аналіз</t>
  </si>
  <si>
    <t>Набір реагентів Elecsys для кількісного визначення антитіл класу IgG до цитомегаловірусу (CMV IgG</t>
  </si>
  <si>
    <t>49713 Cytomegalovirus (CMV) імуноглобулін G (IgG) антитіла IVD,набір,імунохемілюмінесцентний аналіз</t>
  </si>
  <si>
    <t>Тест для визначення фолатів /Folate III</t>
  </si>
  <si>
    <t>30378 Набір реагентів для вимірювання фолатів</t>
  </si>
  <si>
    <t>Тест для визначення рівня вітаміну В12 I</t>
  </si>
  <si>
    <t>UA.TR.754.D.36691549/IV-7/DEC ver.3</t>
  </si>
  <si>
    <t>30384 Набір реагентів для вимірювання вітаміну В12</t>
  </si>
  <si>
    <t>Імуноаналіз для кількісного виявлення вільного трийодтироніну, cobas e 411/601/602</t>
  </si>
  <si>
    <t>54417 Вільний трийодтиронін IVD, набір, імунохемілюмінесцентний аналі</t>
  </si>
  <si>
    <t>Тест для кількісного визначення прокальцитоніну, 100 шт, вер.2</t>
  </si>
  <si>
    <t>UA.TR.754.D. 36691549/IV-54/DEC ver.3</t>
  </si>
  <si>
    <t>58731 Прокальцитонін ІВД, набір, імунохемілюмінесцентний
аналіз</t>
  </si>
  <si>
    <t>Системний розчин для генерації електрохімічних сигналів в імуноаналізаторах Elecsys, cobas e</t>
  </si>
  <si>
    <t>58236 Буферний промивання та розчин ІВД, автоматичні / напівавтоматичні системи</t>
  </si>
  <si>
    <t>Системний розчин для чистки детекторного блоку, Elecsys, cobas e</t>
  </si>
  <si>
    <t>59058 Миючий / очищуючий розчин ІВД, для автоматизованих /
полуавтоматізіванних систем</t>
  </si>
  <si>
    <t>Розчинник універсальний /Universal Diluent</t>
  </si>
  <si>
    <t>58237 Буферний розчинник зразків ІВД, автоматичні /
напівавтоматичні системи</t>
  </si>
  <si>
    <t>Імуноаналіз для кількісного визначення інтрелейкіну-6 (ІЛ6), cobas e</t>
  </si>
  <si>
    <t>UA.TR.754.D. 36691549/IV-72/DEC ver.3</t>
  </si>
  <si>
    <t>53858 Інтерлейкін-6(IL-6) IDV, комплект, хемілюмінісцентний імунологічний аналіз</t>
  </si>
  <si>
    <t>Імунотест для кількісного визначення інсуліноподібного фактору росту-1 (GDF-1), 100 тестів</t>
  </si>
  <si>
    <t>UA.TR.754.D. 36691549/IV-16/DEC ver.3</t>
  </si>
  <si>
    <t>54244 Інсуліноподібний фактор росту 1 (IGF1) IDV, набір, імунохемілюмінісцентний аналіз</t>
  </si>
  <si>
    <t>Калібратор імунотесту IGF-1</t>
  </si>
  <si>
    <t>42196 інсуліноподібний фактор росту 1, калібратор, IDV</t>
  </si>
  <si>
    <t>Набір реагентів Elecsys для якісного визначення поверхневого антигену вірусу гепатиту B II (HBsAg II)</t>
  </si>
  <si>
    <t>UA.001.0610</t>
  </si>
  <si>
    <t>48323 Вірус гепатиту B поверхневий антиген IVD, реагент</t>
  </si>
  <si>
    <t>Набір реагентів Elecsys для кількісного визначення суми хоріонічного гонадотропіну людини (ХГЛ) і бетасубодиниці (HCG+ß)</t>
  </si>
  <si>
    <t>54211 Загальний хоріонічний гонадотропін людини (ХГЛ) IVD, набір, імунохемілюмінесцентний аналіз</t>
  </si>
  <si>
    <t>Тест для визначення концентрації нейрон-специфічної енолази (NSE)</t>
  </si>
  <si>
    <t xml:space="preserve">58759 Нейронспецифічна енолаза ІВД, набір, імунохемілюмінесцентний аналіз </t>
  </si>
  <si>
    <t>Розчин Elecsys Sys Wash</t>
  </si>
  <si>
    <t>UA.TR.754.D. 36691549/IV-9/DEC ver.4</t>
  </si>
  <si>
    <t>Імунотест для кількісного визначення інсуліну /Insulin</t>
  </si>
  <si>
    <t>54237 Інсулін IVD, набір, імунохемілюмінесцентний аналіз</t>
  </si>
  <si>
    <t xml:space="preserve">Калібрувальний набір для тесту Insulin </t>
  </si>
  <si>
    <t>42091 Інсулін IVD, калібратор</t>
  </si>
  <si>
    <t xml:space="preserve">                              Медико-технічне завдання на реагенти для Українського Референс-центру з клінічної лабораторної діагностики та метрології в 2023 році                                                      </t>
  </si>
  <si>
    <t xml:space="preserve">ОБГРУНТУВАННЯ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</si>
</sst>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General"/>
    <numFmt numFmtId="177" formatCode="[$-422]0.00"/>
  </numFmts>
  <fonts count="5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5" fillId="20" borderId="1" applyNumberFormat="0" applyAlignment="0" applyProtection="0"/>
    <xf numFmtId="9" fontId="0" fillId="0" borderId="0" applyFill="0" applyBorder="0" applyAlignment="0" applyProtection="0"/>
    <xf numFmtId="0" fontId="36" fillId="21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33">
      <alignment/>
      <protection/>
    </xf>
    <xf numFmtId="0" fontId="0" fillId="0" borderId="0" xfId="33" applyFont="1">
      <alignment/>
      <protection/>
    </xf>
    <xf numFmtId="1" fontId="0" fillId="0" borderId="10" xfId="33" applyNumberFormat="1" applyFont="1" applyBorder="1">
      <alignment/>
      <protection/>
    </xf>
    <xf numFmtId="0" fontId="1" fillId="0" borderId="0" xfId="33" applyFont="1" applyAlignment="1">
      <alignment/>
      <protection/>
    </xf>
    <xf numFmtId="49" fontId="3" fillId="0" borderId="11" xfId="33" applyNumberFormat="1" applyFont="1" applyBorder="1" applyAlignment="1">
      <alignment horizontal="center" vertical="center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/>
      <protection/>
    </xf>
    <xf numFmtId="1" fontId="4" fillId="0" borderId="11" xfId="33" applyNumberFormat="1" applyFont="1" applyBorder="1" applyAlignment="1">
      <alignment horizontal="center" vertical="center" wrapText="1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2" fontId="4" fillId="33" borderId="11" xfId="33" applyNumberFormat="1" applyFont="1" applyFill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49" fontId="4" fillId="0" borderId="11" xfId="33" applyNumberFormat="1" applyFont="1" applyBorder="1" applyAlignment="1">
      <alignment horizontal="center" vertical="center" wrapText="1"/>
      <protection/>
    </xf>
    <xf numFmtId="49" fontId="5" fillId="0" borderId="11" xfId="33" applyNumberFormat="1" applyFont="1" applyBorder="1" applyAlignment="1">
      <alignment horizontal="left" vertical="center" wrapText="1"/>
      <protection/>
    </xf>
    <xf numFmtId="2" fontId="7" fillId="0" borderId="11" xfId="33" applyNumberFormat="1" applyFont="1" applyBorder="1" applyAlignment="1">
      <alignment horizontal="center" vertical="center"/>
      <protection/>
    </xf>
    <xf numFmtId="2" fontId="5" fillId="0" borderId="11" xfId="33" applyNumberFormat="1" applyFont="1" applyBorder="1" applyAlignment="1">
      <alignment horizontal="center" vertical="center" wrapText="1"/>
      <protection/>
    </xf>
    <xf numFmtId="2" fontId="7" fillId="33" borderId="11" xfId="33" applyNumberFormat="1" applyFont="1" applyFill="1" applyBorder="1" applyAlignment="1">
      <alignment horizontal="center" vertical="center"/>
      <protection/>
    </xf>
    <xf numFmtId="0" fontId="8" fillId="0" borderId="0" xfId="33" applyFont="1" applyAlignment="1">
      <alignment/>
      <protection/>
    </xf>
    <xf numFmtId="0" fontId="8" fillId="33" borderId="11" xfId="33" applyFont="1" applyFill="1" applyBorder="1" applyAlignment="1">
      <alignment horizontal="center" vertical="center"/>
      <protection/>
    </xf>
    <xf numFmtId="49" fontId="7" fillId="0" borderId="11" xfId="33" applyNumberFormat="1" applyFont="1" applyBorder="1" applyAlignment="1">
      <alignment horizontal="center" vertical="center"/>
      <protection/>
    </xf>
    <xf numFmtId="1" fontId="6" fillId="0" borderId="10" xfId="33" applyNumberFormat="1" applyFont="1" applyBorder="1" applyAlignment="1">
      <alignment horizontal="center" vertical="center"/>
      <protection/>
    </xf>
    <xf numFmtId="2" fontId="7" fillId="0" borderId="10" xfId="33" applyNumberFormat="1" applyFont="1" applyBorder="1" applyAlignment="1">
      <alignment horizontal="center" vertical="center" wrapText="1"/>
      <protection/>
    </xf>
    <xf numFmtId="2" fontId="7" fillId="33" borderId="11" xfId="33" applyNumberFormat="1" applyFont="1" applyFill="1" applyBorder="1" applyAlignment="1">
      <alignment horizontal="left" vertical="center" wrapText="1"/>
      <protection/>
    </xf>
    <xf numFmtId="0" fontId="9" fillId="0" borderId="0" xfId="33" applyFont="1">
      <alignment/>
      <protection/>
    </xf>
    <xf numFmtId="0" fontId="10" fillId="0" borderId="0" xfId="33" applyFont="1" applyAlignment="1">
      <alignment/>
      <protection/>
    </xf>
    <xf numFmtId="0" fontId="10" fillId="33" borderId="11" xfId="33" applyFont="1" applyFill="1" applyBorder="1" applyAlignment="1">
      <alignment horizontal="center" vertical="center"/>
      <protection/>
    </xf>
    <xf numFmtId="49" fontId="11" fillId="0" borderId="11" xfId="33" applyNumberFormat="1" applyFont="1" applyBorder="1" applyAlignment="1">
      <alignment horizontal="left" vertical="center" wrapText="1"/>
      <protection/>
    </xf>
    <xf numFmtId="49" fontId="4" fillId="0" borderId="11" xfId="33" applyNumberFormat="1" applyFont="1" applyBorder="1" applyAlignment="1">
      <alignment horizontal="center" vertical="center"/>
      <protection/>
    </xf>
    <xf numFmtId="1" fontId="0" fillId="0" borderId="10" xfId="33" applyNumberFormat="1" applyFont="1" applyBorder="1" applyAlignment="1">
      <alignment horizontal="center" vertical="center"/>
      <protection/>
    </xf>
    <xf numFmtId="2" fontId="0" fillId="0" borderId="10" xfId="33" applyNumberFormat="1" applyFont="1" applyBorder="1" applyAlignment="1">
      <alignment horizontal="center" vertical="center"/>
      <protection/>
    </xf>
    <xf numFmtId="2" fontId="4" fillId="0" borderId="11" xfId="33" applyNumberFormat="1" applyFont="1" applyBorder="1" applyAlignment="1">
      <alignment horizontal="center" vertical="center"/>
      <protection/>
    </xf>
    <xf numFmtId="2" fontId="4" fillId="33" borderId="11" xfId="33" applyNumberFormat="1" applyFont="1" applyFill="1" applyBorder="1" applyAlignment="1">
      <alignment horizontal="center" vertical="center"/>
      <protection/>
    </xf>
    <xf numFmtId="2" fontId="4" fillId="33" borderId="11" xfId="33" applyNumberFormat="1" applyFont="1" applyFill="1" applyBorder="1" applyAlignment="1">
      <alignment horizontal="left" vertical="center" wrapText="1"/>
      <protection/>
    </xf>
    <xf numFmtId="2" fontId="4" fillId="0" borderId="10" xfId="33" applyNumberFormat="1" applyFont="1" applyBorder="1" applyAlignment="1">
      <alignment horizontal="center" vertical="center" wrapText="1"/>
      <protection/>
    </xf>
    <xf numFmtId="49" fontId="5" fillId="0" borderId="12" xfId="33" applyNumberFormat="1" applyFont="1" applyBorder="1" applyAlignment="1">
      <alignment horizontal="left" vertical="center" wrapText="1"/>
      <protection/>
    </xf>
    <xf numFmtId="0" fontId="0" fillId="0" borderId="0" xfId="33" applyFont="1" applyAlignment="1">
      <alignment/>
      <protection/>
    </xf>
    <xf numFmtId="0" fontId="12" fillId="0" borderId="0" xfId="33" applyFont="1" applyBorder="1">
      <alignment/>
      <protection/>
    </xf>
    <xf numFmtId="0" fontId="0" fillId="0" borderId="0" xfId="33" applyFont="1" applyBorder="1" applyAlignment="1">
      <alignment/>
      <protection/>
    </xf>
    <xf numFmtId="0" fontId="0" fillId="0" borderId="0" xfId="33" applyFont="1" applyBorder="1">
      <alignment/>
      <protection/>
    </xf>
    <xf numFmtId="0" fontId="12" fillId="0" borderId="13" xfId="33" applyFont="1" applyBorder="1">
      <alignment/>
      <protection/>
    </xf>
    <xf numFmtId="0" fontId="0" fillId="0" borderId="13" xfId="33" applyFont="1" applyBorder="1" applyAlignment="1">
      <alignment/>
      <protection/>
    </xf>
    <xf numFmtId="0" fontId="0" fillId="0" borderId="13" xfId="33" applyFont="1" applyBorder="1">
      <alignment/>
      <protection/>
    </xf>
    <xf numFmtId="1" fontId="0" fillId="0" borderId="14" xfId="33" applyNumberFormat="1" applyFont="1" applyBorder="1">
      <alignment/>
      <protection/>
    </xf>
    <xf numFmtId="0" fontId="1" fillId="0" borderId="0" xfId="33" applyBorder="1">
      <alignment/>
      <protection/>
    </xf>
    <xf numFmtId="1" fontId="0" fillId="0" borderId="0" xfId="33" applyNumberFormat="1" applyFont="1" applyBorder="1">
      <alignment/>
      <protection/>
    </xf>
    <xf numFmtId="0" fontId="12" fillId="0" borderId="15" xfId="33" applyFont="1" applyBorder="1">
      <alignment/>
      <protection/>
    </xf>
    <xf numFmtId="0" fontId="0" fillId="0" borderId="15" xfId="33" applyFont="1" applyBorder="1" applyAlignment="1">
      <alignment/>
      <protection/>
    </xf>
    <xf numFmtId="0" fontId="0" fillId="0" borderId="15" xfId="33" applyFont="1" applyBorder="1">
      <alignment/>
      <protection/>
    </xf>
    <xf numFmtId="0" fontId="8" fillId="33" borderId="15" xfId="33" applyFont="1" applyFill="1" applyBorder="1" applyAlignment="1">
      <alignment horizontal="center" vertical="center"/>
      <protection/>
    </xf>
    <xf numFmtId="49" fontId="5" fillId="0" borderId="0" xfId="33" applyNumberFormat="1" applyFont="1" applyBorder="1" applyAlignment="1">
      <alignment horizontal="left" vertical="center" wrapText="1"/>
      <protection/>
    </xf>
    <xf numFmtId="49" fontId="7" fillId="0" borderId="15" xfId="33" applyNumberFormat="1" applyFont="1" applyBorder="1" applyAlignment="1">
      <alignment horizontal="center" vertical="center"/>
      <protection/>
    </xf>
    <xf numFmtId="1" fontId="6" fillId="0" borderId="15" xfId="33" applyNumberFormat="1" applyFont="1" applyBorder="1" applyAlignment="1">
      <alignment horizontal="center" vertical="center"/>
      <protection/>
    </xf>
    <xf numFmtId="2" fontId="7" fillId="0" borderId="15" xfId="33" applyNumberFormat="1" applyFont="1" applyBorder="1" applyAlignment="1">
      <alignment horizontal="center" vertical="center" wrapText="1"/>
      <protection/>
    </xf>
    <xf numFmtId="2" fontId="7" fillId="0" borderId="15" xfId="33" applyNumberFormat="1" applyFont="1" applyBorder="1" applyAlignment="1">
      <alignment horizontal="center" vertical="center"/>
      <protection/>
    </xf>
    <xf numFmtId="2" fontId="7" fillId="33" borderId="15" xfId="33" applyNumberFormat="1" applyFont="1" applyFill="1" applyBorder="1" applyAlignment="1">
      <alignment horizontal="center" vertical="center"/>
      <protection/>
    </xf>
    <xf numFmtId="2" fontId="7" fillId="33" borderId="15" xfId="33" applyNumberFormat="1" applyFont="1" applyFill="1" applyBorder="1" applyAlignment="1">
      <alignment horizontal="left" vertical="center" wrapText="1"/>
      <protection/>
    </xf>
    <xf numFmtId="49" fontId="5" fillId="0" borderId="15" xfId="33" applyNumberFormat="1" applyFont="1" applyBorder="1" applyAlignment="1">
      <alignment horizontal="center" vertical="top" wrapText="1"/>
      <protection/>
    </xf>
    <xf numFmtId="49" fontId="5" fillId="0" borderId="16" xfId="33" applyNumberFormat="1" applyFont="1" applyBorder="1" applyAlignment="1">
      <alignment horizontal="center" vertical="top" wrapText="1"/>
      <protection/>
    </xf>
    <xf numFmtId="49" fontId="11" fillId="0" borderId="16" xfId="33" applyNumberFormat="1" applyFont="1" applyBorder="1" applyAlignment="1">
      <alignment horizontal="center" vertical="top" wrapText="1"/>
      <protection/>
    </xf>
    <xf numFmtId="0" fontId="13" fillId="0" borderId="15" xfId="0" applyFont="1" applyBorder="1" applyAlignment="1">
      <alignment horizontal="left" vertical="center"/>
    </xf>
    <xf numFmtId="0" fontId="13" fillId="0" borderId="0" xfId="33" applyFont="1" applyBorder="1" applyAlignment="1">
      <alignment horizontal="left" vertical="center"/>
      <protection/>
    </xf>
    <xf numFmtId="0" fontId="5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5" fillId="0" borderId="0" xfId="33" applyFont="1" applyAlignment="1">
      <alignment/>
      <protection/>
    </xf>
    <xf numFmtId="0" fontId="5" fillId="33" borderId="11" xfId="33" applyFont="1" applyFill="1" applyBorder="1" applyAlignment="1">
      <alignment horizontal="center" vertical="center"/>
      <protection/>
    </xf>
    <xf numFmtId="49" fontId="5" fillId="0" borderId="11" xfId="33" applyNumberFormat="1" applyFont="1" applyBorder="1" applyAlignment="1">
      <alignment horizontal="center" vertical="center"/>
      <protection/>
    </xf>
    <xf numFmtId="1" fontId="5" fillId="0" borderId="10" xfId="33" applyNumberFormat="1" applyFont="1" applyBorder="1" applyAlignment="1">
      <alignment horizontal="center" vertical="center"/>
      <protection/>
    </xf>
    <xf numFmtId="2" fontId="5" fillId="0" borderId="10" xfId="33" applyNumberFormat="1" applyFont="1" applyBorder="1" applyAlignment="1">
      <alignment horizontal="center" vertical="center"/>
      <protection/>
    </xf>
    <xf numFmtId="0" fontId="6" fillId="0" borderId="0" xfId="33" applyFont="1">
      <alignment/>
      <protection/>
    </xf>
    <xf numFmtId="0" fontId="5" fillId="0" borderId="17" xfId="33" applyFont="1" applyBorder="1" applyAlignment="1">
      <alignment horizontal="left" vertical="center" wrapText="1"/>
      <protection/>
    </xf>
    <xf numFmtId="0" fontId="5" fillId="0" borderId="11" xfId="0" applyNumberFormat="1" applyFont="1" applyBorder="1" applyAlignment="1">
      <alignment wrapText="1"/>
    </xf>
    <xf numFmtId="0" fontId="5" fillId="0" borderId="11" xfId="33" applyFont="1" applyFill="1" applyBorder="1" applyAlignment="1">
      <alignment horizontal="left" vertical="center" wrapText="1"/>
      <protection/>
    </xf>
    <xf numFmtId="0" fontId="5" fillId="0" borderId="11" xfId="33" applyFont="1" applyBorder="1" applyAlignment="1">
      <alignment horizontal="left" vertical="center" wrapText="1"/>
      <protection/>
    </xf>
    <xf numFmtId="2" fontId="5" fillId="0" borderId="10" xfId="33" applyNumberFormat="1" applyFont="1" applyBorder="1" applyAlignment="1">
      <alignment horizontal="center" vertical="center" wrapText="1"/>
      <protection/>
    </xf>
    <xf numFmtId="2" fontId="7" fillId="0" borderId="10" xfId="33" applyNumberFormat="1" applyFont="1" applyBorder="1" applyAlignment="1">
      <alignment horizontal="center" vertical="center"/>
      <protection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5" xfId="33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33" borderId="11" xfId="33" applyFont="1" applyFill="1" applyBorder="1" applyAlignment="1">
      <alignment horizontal="left" vertical="center" wrapText="1"/>
      <protection/>
    </xf>
    <xf numFmtId="0" fontId="10" fillId="33" borderId="12" xfId="33" applyFont="1" applyFill="1" applyBorder="1" applyAlignment="1">
      <alignment horizontal="center" vertical="center"/>
      <protection/>
    </xf>
    <xf numFmtId="49" fontId="11" fillId="0" borderId="12" xfId="33" applyNumberFormat="1" applyFont="1" applyBorder="1" applyAlignment="1">
      <alignment horizontal="left" vertical="center" wrapText="1"/>
      <protection/>
    </xf>
    <xf numFmtId="49" fontId="4" fillId="0" borderId="12" xfId="33" applyNumberFormat="1" applyFont="1" applyBorder="1" applyAlignment="1">
      <alignment horizontal="center" vertical="center"/>
      <protection/>
    </xf>
    <xf numFmtId="1" fontId="0" fillId="0" borderId="14" xfId="33" applyNumberFormat="1" applyFont="1" applyBorder="1" applyAlignment="1">
      <alignment horizontal="center" vertical="center"/>
      <protection/>
    </xf>
    <xf numFmtId="2" fontId="4" fillId="0" borderId="12" xfId="33" applyNumberFormat="1" applyFont="1" applyBorder="1" applyAlignment="1">
      <alignment horizontal="center" vertical="center"/>
      <protection/>
    </xf>
    <xf numFmtId="2" fontId="4" fillId="33" borderId="12" xfId="33" applyNumberFormat="1" applyFont="1" applyFill="1" applyBorder="1" applyAlignment="1">
      <alignment horizontal="center" vertical="center"/>
      <protection/>
    </xf>
    <xf numFmtId="2" fontId="4" fillId="33" borderId="12" xfId="33" applyNumberFormat="1" applyFont="1" applyFill="1" applyBorder="1" applyAlignment="1">
      <alignment horizontal="left" vertical="center" wrapText="1"/>
      <protection/>
    </xf>
    <xf numFmtId="49" fontId="11" fillId="0" borderId="18" xfId="33" applyNumberFormat="1" applyFont="1" applyBorder="1" applyAlignment="1">
      <alignment horizontal="center" vertical="top" wrapText="1"/>
      <protection/>
    </xf>
    <xf numFmtId="1" fontId="6" fillId="0" borderId="11" xfId="33" applyNumberFormat="1" applyFont="1" applyBorder="1" applyAlignment="1">
      <alignment horizontal="center" vertical="center"/>
      <protection/>
    </xf>
    <xf numFmtId="2" fontId="7" fillId="0" borderId="11" xfId="33" applyNumberFormat="1" applyFont="1" applyBorder="1" applyAlignment="1">
      <alignment horizontal="center" vertical="center" wrapText="1"/>
      <protection/>
    </xf>
    <xf numFmtId="0" fontId="8" fillId="0" borderId="11" xfId="33" applyFont="1" applyBorder="1" applyAlignment="1">
      <alignment horizontal="left" vertical="center" wrapText="1"/>
      <protection/>
    </xf>
    <xf numFmtId="49" fontId="5" fillId="0" borderId="11" xfId="33" applyNumberFormat="1" applyFont="1" applyBorder="1" applyAlignment="1">
      <alignment horizontal="center" vertical="top" wrapText="1"/>
      <protection/>
    </xf>
    <xf numFmtId="0" fontId="8" fillId="33" borderId="12" xfId="33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1" fontId="10" fillId="34" borderId="19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2" fontId="5" fillId="0" borderId="19" xfId="0" applyNumberFormat="1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1" fontId="5" fillId="33" borderId="11" xfId="33" applyNumberFormat="1" applyFont="1" applyFill="1" applyBorder="1" applyAlignment="1">
      <alignment horizontal="left" vertical="center" wrapText="1"/>
      <protection/>
    </xf>
    <xf numFmtId="49" fontId="11" fillId="0" borderId="11" xfId="33" applyNumberFormat="1" applyFont="1" applyBorder="1" applyAlignment="1">
      <alignment horizontal="center" vertical="top" wrapText="1"/>
      <protection/>
    </xf>
    <xf numFmtId="1" fontId="15" fillId="33" borderId="11" xfId="33" applyNumberFormat="1" applyFont="1" applyFill="1" applyBorder="1" applyAlignment="1">
      <alignment horizontal="left" vertical="center" wrapText="1"/>
      <protection/>
    </xf>
    <xf numFmtId="4" fontId="53" fillId="0" borderId="19" xfId="0" applyNumberFormat="1" applyFont="1" applyBorder="1" applyAlignment="1">
      <alignment horizontal="center" vertical="center" wrapText="1"/>
    </xf>
    <xf numFmtId="4" fontId="53" fillId="0" borderId="19" xfId="0" applyNumberFormat="1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22" xfId="33" applyFont="1" applyBorder="1" applyAlignment="1">
      <alignment horizontal="left" vertical="center" wrapText="1"/>
      <protection/>
    </xf>
    <xf numFmtId="0" fontId="2" fillId="0" borderId="13" xfId="33" applyFont="1" applyBorder="1" applyAlignment="1">
      <alignment horizontal="left" vertical="center" wrapText="1"/>
      <protection/>
    </xf>
    <xf numFmtId="0" fontId="2" fillId="0" borderId="23" xfId="33" applyFont="1" applyBorder="1" applyAlignment="1">
      <alignment horizontal="left" vertical="center" wrapText="1"/>
      <protection/>
    </xf>
    <xf numFmtId="0" fontId="2" fillId="0" borderId="15" xfId="33" applyFont="1" applyBorder="1" applyAlignment="1">
      <alignment horizontal="left" vertical="center" wrapText="1"/>
      <protection/>
    </xf>
    <xf numFmtId="0" fontId="2" fillId="0" borderId="24" xfId="33" applyFont="1" applyBorder="1" applyAlignment="1">
      <alignment horizontal="left" vertical="center" wrapText="1"/>
      <protection/>
    </xf>
    <xf numFmtId="0" fontId="2" fillId="0" borderId="0" xfId="33" applyFont="1" applyBorder="1" applyAlignment="1">
      <alignment horizontal="left" vertical="center" wrapText="1"/>
      <protection/>
    </xf>
    <xf numFmtId="49" fontId="2" fillId="0" borderId="11" xfId="33" applyNumberFormat="1" applyFont="1" applyBorder="1" applyAlignment="1">
      <alignment horizontal="center" vertical="center" wrapText="1"/>
      <protection/>
    </xf>
    <xf numFmtId="49" fontId="2" fillId="0" borderId="11" xfId="33" applyNumberFormat="1" applyFont="1" applyBorder="1" applyAlignment="1">
      <alignment horizontal="left" vertical="center" wrapText="1"/>
      <protection/>
    </xf>
    <xf numFmtId="0" fontId="2" fillId="33" borderId="11" xfId="33" applyFont="1" applyFill="1" applyBorder="1" applyAlignment="1">
      <alignment horizontal="left" vertical="center"/>
      <protection/>
    </xf>
    <xf numFmtId="0" fontId="2" fillId="33" borderId="16" xfId="33" applyFont="1" applyFill="1" applyBorder="1" applyAlignment="1">
      <alignment horizontal="left" vertical="center"/>
      <protection/>
    </xf>
    <xf numFmtId="0" fontId="16" fillId="0" borderId="17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3" fillId="0" borderId="25" xfId="33" applyFont="1" applyBorder="1" applyAlignment="1">
      <alignment horizontal="center" wrapText="1"/>
      <protection/>
    </xf>
    <xf numFmtId="0" fontId="13" fillId="0" borderId="25" xfId="0" applyFont="1" applyBorder="1" applyAlignment="1">
      <alignment horizontal="center" wrapText="1"/>
    </xf>
  </cellXfs>
  <cellStyles count="48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Ввід" xfId="34"/>
    <cellStyle name="Percent" xfId="35"/>
    <cellStyle name="Гарний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7"/>
  <sheetViews>
    <sheetView tabSelected="1" zoomScale="70" zoomScaleNormal="70" zoomScalePageLayoutView="0" workbookViewId="0" topLeftCell="A1">
      <selection activeCell="E1" sqref="E1:N1"/>
    </sheetView>
  </sheetViews>
  <sheetFormatPr defaultColWidth="14.421875" defaultRowHeight="15" customHeight="1"/>
  <cols>
    <col min="1" max="2" width="2.00390625" style="1" customWidth="1"/>
    <col min="3" max="3" width="5.8515625" style="1" customWidth="1"/>
    <col min="4" max="4" width="40.7109375" style="2" customWidth="1"/>
    <col min="5" max="5" width="9.28125" style="2" customWidth="1"/>
    <col min="6" max="6" width="9.421875" style="3" customWidth="1"/>
    <col min="7" max="7" width="13.00390625" style="2" customWidth="1"/>
    <col min="8" max="8" width="12.00390625" style="2" customWidth="1"/>
    <col min="9" max="9" width="11.140625" style="2" customWidth="1"/>
    <col min="10" max="10" width="12.8515625" style="2" customWidth="1"/>
    <col min="11" max="11" width="9.7109375" style="2" customWidth="1"/>
    <col min="12" max="12" width="13.8515625" style="2" customWidth="1"/>
    <col min="13" max="14" width="30.57421875" style="2" customWidth="1"/>
    <col min="15" max="15" width="35.8515625" style="2" customWidth="1"/>
    <col min="16" max="16384" width="14.421875" style="1" customWidth="1"/>
  </cols>
  <sheetData>
    <row r="1" spans="5:14" ht="15" customHeight="1">
      <c r="E1" s="131" t="s">
        <v>214</v>
      </c>
      <c r="F1" s="132"/>
      <c r="G1" s="132"/>
      <c r="H1" s="132"/>
      <c r="I1" s="132"/>
      <c r="J1" s="132"/>
      <c r="K1" s="132"/>
      <c r="L1" s="132"/>
      <c r="M1" s="132"/>
      <c r="N1" s="132"/>
    </row>
    <row r="2" spans="3:15" ht="50.25" customHeight="1">
      <c r="C2" s="125" t="s">
        <v>213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72.75" customHeight="1">
      <c r="A3" s="4"/>
      <c r="B3" s="4"/>
      <c r="C3" s="5" t="s">
        <v>0</v>
      </c>
      <c r="D3" s="6" t="s">
        <v>1</v>
      </c>
      <c r="E3" s="7" t="s">
        <v>2</v>
      </c>
      <c r="F3" s="8" t="s">
        <v>3</v>
      </c>
      <c r="G3" s="9" t="s">
        <v>4</v>
      </c>
      <c r="H3" s="10" t="s">
        <v>5</v>
      </c>
      <c r="I3" s="9" t="s">
        <v>6</v>
      </c>
      <c r="J3" s="10" t="s">
        <v>5</v>
      </c>
      <c r="K3" s="10" t="s">
        <v>7</v>
      </c>
      <c r="L3" s="10" t="s">
        <v>5</v>
      </c>
      <c r="M3" s="11" t="s">
        <v>8</v>
      </c>
      <c r="N3" s="12" t="s">
        <v>9</v>
      </c>
      <c r="O3" s="94" t="s">
        <v>10</v>
      </c>
    </row>
    <row r="4" spans="1:15" ht="37.5" customHeight="1">
      <c r="A4" s="4"/>
      <c r="B4" s="4"/>
      <c r="C4" s="126" t="s">
        <v>102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5" s="69" customFormat="1" ht="85.5" customHeight="1">
      <c r="A5" s="64"/>
      <c r="B5" s="64"/>
      <c r="C5" s="65">
        <v>1</v>
      </c>
      <c r="D5" s="13" t="s">
        <v>14</v>
      </c>
      <c r="E5" s="66" t="s">
        <v>11</v>
      </c>
      <c r="F5" s="67">
        <v>5</v>
      </c>
      <c r="G5" s="68">
        <v>5046.18</v>
      </c>
      <c r="H5" s="14">
        <f>G5*F5</f>
        <v>25230.9</v>
      </c>
      <c r="I5" s="15">
        <v>5143.07</v>
      </c>
      <c r="J5" s="14">
        <f>F5*I5</f>
        <v>25715.35</v>
      </c>
      <c r="K5" s="14">
        <f>(G5+I5)/2</f>
        <v>5094.625</v>
      </c>
      <c r="L5" s="16">
        <f>F5*K5</f>
        <v>25473.125</v>
      </c>
      <c r="M5" s="70" t="s">
        <v>12</v>
      </c>
      <c r="N5" s="13" t="s">
        <v>13</v>
      </c>
      <c r="O5" s="73" t="s">
        <v>15</v>
      </c>
    </row>
    <row r="6" spans="1:15" s="23" customFormat="1" ht="32.25" customHeight="1">
      <c r="A6" s="17"/>
      <c r="B6" s="17"/>
      <c r="C6" s="18"/>
      <c r="D6" s="13"/>
      <c r="E6" s="19"/>
      <c r="F6" s="89"/>
      <c r="G6" s="90" t="s">
        <v>5</v>
      </c>
      <c r="H6" s="14">
        <f>SUM(H5:H5)</f>
        <v>25230.9</v>
      </c>
      <c r="I6" s="90" t="s">
        <v>5</v>
      </c>
      <c r="J6" s="14">
        <f>SUM(J5:J5)</f>
        <v>25715.35</v>
      </c>
      <c r="K6" s="90"/>
      <c r="L6" s="16">
        <f>SUM(L5:L5)</f>
        <v>25473.125</v>
      </c>
      <c r="M6" s="91"/>
      <c r="N6" s="22"/>
      <c r="O6" s="92"/>
    </row>
    <row r="7" spans="1:15" s="23" customFormat="1" ht="32.25" customHeight="1">
      <c r="A7" s="17"/>
      <c r="B7" s="17"/>
      <c r="C7" s="128" t="s">
        <v>133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30"/>
    </row>
    <row r="8" spans="1:15" s="23" customFormat="1" ht="42.75" customHeight="1">
      <c r="A8" s="17"/>
      <c r="B8" s="17"/>
      <c r="C8" s="18">
        <v>1</v>
      </c>
      <c r="D8" s="95" t="s">
        <v>136</v>
      </c>
      <c r="E8" s="97" t="s">
        <v>16</v>
      </c>
      <c r="F8" s="98">
        <v>1</v>
      </c>
      <c r="G8" s="113">
        <v>4581.72</v>
      </c>
      <c r="H8" s="100">
        <f>F8*G8</f>
        <v>4581.72</v>
      </c>
      <c r="I8" s="99">
        <v>4669.69</v>
      </c>
      <c r="J8" s="100">
        <f>F8*I8</f>
        <v>4669.69</v>
      </c>
      <c r="K8" s="100">
        <f>(G8+I8)/2</f>
        <v>4625.705</v>
      </c>
      <c r="L8" s="99">
        <f>F8*K8</f>
        <v>4625.705</v>
      </c>
      <c r="M8" s="104" t="s">
        <v>137</v>
      </c>
      <c r="N8" s="105" t="s">
        <v>138</v>
      </c>
      <c r="O8" s="106" t="s">
        <v>139</v>
      </c>
    </row>
    <row r="9" spans="1:15" s="23" customFormat="1" ht="32.25" customHeight="1">
      <c r="A9" s="17"/>
      <c r="B9" s="17"/>
      <c r="C9" s="18">
        <v>2</v>
      </c>
      <c r="D9" s="95" t="s">
        <v>140</v>
      </c>
      <c r="E9" s="97" t="s">
        <v>16</v>
      </c>
      <c r="F9" s="98">
        <v>1</v>
      </c>
      <c r="G9" s="113">
        <v>3639.49</v>
      </c>
      <c r="H9" s="100">
        <f aca="true" t="shared" si="0" ref="H9:H38">F9*G9</f>
        <v>3639.49</v>
      </c>
      <c r="I9" s="99">
        <v>3709.37</v>
      </c>
      <c r="J9" s="100">
        <f aca="true" t="shared" si="1" ref="J9:J38">F9*I9</f>
        <v>3709.37</v>
      </c>
      <c r="K9" s="100">
        <f aca="true" t="shared" si="2" ref="K9:K38">(G9+I9)/2</f>
        <v>3674.43</v>
      </c>
      <c r="L9" s="99">
        <f aca="true" t="shared" si="3" ref="L9:L38">F9*K9</f>
        <v>3674.43</v>
      </c>
      <c r="M9" s="104" t="s">
        <v>137</v>
      </c>
      <c r="N9" s="105" t="s">
        <v>141</v>
      </c>
      <c r="O9" s="106" t="s">
        <v>142</v>
      </c>
    </row>
    <row r="10" spans="1:15" s="23" customFormat="1" ht="32.25" customHeight="1">
      <c r="A10" s="17"/>
      <c r="B10" s="17"/>
      <c r="C10" s="18">
        <v>3</v>
      </c>
      <c r="D10" s="95" t="s">
        <v>143</v>
      </c>
      <c r="E10" s="97" t="s">
        <v>16</v>
      </c>
      <c r="F10" s="98">
        <v>1</v>
      </c>
      <c r="G10" s="113">
        <v>4141.67</v>
      </c>
      <c r="H10" s="100">
        <f t="shared" si="0"/>
        <v>4141.67</v>
      </c>
      <c r="I10" s="99">
        <v>4221.19</v>
      </c>
      <c r="J10" s="100">
        <f t="shared" si="1"/>
        <v>4221.19</v>
      </c>
      <c r="K10" s="100">
        <f t="shared" si="2"/>
        <v>4181.43</v>
      </c>
      <c r="L10" s="99">
        <f t="shared" si="3"/>
        <v>4181.43</v>
      </c>
      <c r="M10" s="104" t="s">
        <v>137</v>
      </c>
      <c r="N10" s="105" t="s">
        <v>144</v>
      </c>
      <c r="O10" s="106" t="s">
        <v>145</v>
      </c>
    </row>
    <row r="11" spans="1:15" s="23" customFormat="1" ht="32.25" customHeight="1">
      <c r="A11" s="17"/>
      <c r="B11" s="17"/>
      <c r="C11" s="18">
        <v>4</v>
      </c>
      <c r="D11" s="95" t="s">
        <v>146</v>
      </c>
      <c r="E11" s="97" t="s">
        <v>16</v>
      </c>
      <c r="F11" s="98">
        <v>1</v>
      </c>
      <c r="G11" s="113">
        <v>3771.87</v>
      </c>
      <c r="H11" s="100">
        <f t="shared" si="0"/>
        <v>3771.87</v>
      </c>
      <c r="I11" s="99">
        <v>3844.29</v>
      </c>
      <c r="J11" s="100">
        <f t="shared" si="1"/>
        <v>3844.29</v>
      </c>
      <c r="K11" s="100">
        <f t="shared" si="2"/>
        <v>3808.08</v>
      </c>
      <c r="L11" s="99">
        <f t="shared" si="3"/>
        <v>3808.08</v>
      </c>
      <c r="M11" s="104" t="s">
        <v>137</v>
      </c>
      <c r="N11" s="105" t="s">
        <v>147</v>
      </c>
      <c r="O11" s="106" t="s">
        <v>148</v>
      </c>
    </row>
    <row r="12" spans="1:15" s="23" customFormat="1" ht="44.25" customHeight="1">
      <c r="A12" s="17"/>
      <c r="B12" s="17"/>
      <c r="C12" s="18">
        <v>5</v>
      </c>
      <c r="D12" s="95" t="s">
        <v>149</v>
      </c>
      <c r="E12" s="97" t="s">
        <v>16</v>
      </c>
      <c r="F12" s="98">
        <v>1</v>
      </c>
      <c r="G12" s="113">
        <v>3913.14</v>
      </c>
      <c r="H12" s="100">
        <f t="shared" si="0"/>
        <v>3913.14</v>
      </c>
      <c r="I12" s="99">
        <v>3988.27</v>
      </c>
      <c r="J12" s="100">
        <f t="shared" si="1"/>
        <v>3988.27</v>
      </c>
      <c r="K12" s="100">
        <f t="shared" si="2"/>
        <v>3950.705</v>
      </c>
      <c r="L12" s="99">
        <f t="shared" si="3"/>
        <v>3950.705</v>
      </c>
      <c r="M12" s="104" t="s">
        <v>137</v>
      </c>
      <c r="N12" s="95" t="s">
        <v>138</v>
      </c>
      <c r="O12" s="106" t="s">
        <v>150</v>
      </c>
    </row>
    <row r="13" spans="1:15" s="23" customFormat="1" ht="46.5" customHeight="1">
      <c r="A13" s="17"/>
      <c r="B13" s="17"/>
      <c r="C13" s="18">
        <v>6</v>
      </c>
      <c r="D13" s="95" t="s">
        <v>151</v>
      </c>
      <c r="E13" s="97" t="s">
        <v>16</v>
      </c>
      <c r="F13" s="98">
        <v>1</v>
      </c>
      <c r="G13" s="113">
        <v>4850.19</v>
      </c>
      <c r="H13" s="100">
        <f t="shared" si="0"/>
        <v>4850.19</v>
      </c>
      <c r="I13" s="99">
        <v>4943.31</v>
      </c>
      <c r="J13" s="100">
        <f t="shared" si="1"/>
        <v>4943.31</v>
      </c>
      <c r="K13" s="100">
        <f t="shared" si="2"/>
        <v>4896.75</v>
      </c>
      <c r="L13" s="99">
        <f t="shared" si="3"/>
        <v>4896.75</v>
      </c>
      <c r="M13" s="104" t="s">
        <v>137</v>
      </c>
      <c r="N13" s="95" t="s">
        <v>144</v>
      </c>
      <c r="O13" s="106" t="s">
        <v>152</v>
      </c>
    </row>
    <row r="14" spans="1:15" s="23" customFormat="1" ht="45" customHeight="1">
      <c r="A14" s="17"/>
      <c r="B14" s="17"/>
      <c r="C14" s="18">
        <v>7</v>
      </c>
      <c r="D14" s="95" t="s">
        <v>153</v>
      </c>
      <c r="E14" s="97" t="s">
        <v>11</v>
      </c>
      <c r="F14" s="98">
        <v>3</v>
      </c>
      <c r="G14" s="113">
        <v>4035.18</v>
      </c>
      <c r="H14" s="100">
        <f t="shared" si="0"/>
        <v>12105.539999999999</v>
      </c>
      <c r="I14" s="99">
        <v>4112.66</v>
      </c>
      <c r="J14" s="100">
        <f t="shared" si="1"/>
        <v>12337.98</v>
      </c>
      <c r="K14" s="100">
        <f t="shared" si="2"/>
        <v>4073.92</v>
      </c>
      <c r="L14" s="99">
        <f t="shared" si="3"/>
        <v>12221.76</v>
      </c>
      <c r="M14" s="104" t="s">
        <v>137</v>
      </c>
      <c r="N14" s="105" t="s">
        <v>154</v>
      </c>
      <c r="O14" s="106" t="s">
        <v>155</v>
      </c>
    </row>
    <row r="15" spans="1:15" s="23" customFormat="1" ht="54.75" customHeight="1">
      <c r="A15" s="17"/>
      <c r="B15" s="17"/>
      <c r="C15" s="18">
        <v>8</v>
      </c>
      <c r="D15" s="95" t="s">
        <v>156</v>
      </c>
      <c r="E15" s="97" t="s">
        <v>16</v>
      </c>
      <c r="F15" s="98">
        <v>3</v>
      </c>
      <c r="G15" s="113">
        <v>4432.33</v>
      </c>
      <c r="H15" s="100">
        <f t="shared" si="0"/>
        <v>13296.99</v>
      </c>
      <c r="I15" s="99">
        <v>4517.43</v>
      </c>
      <c r="J15" s="100">
        <f t="shared" si="1"/>
        <v>13552.29</v>
      </c>
      <c r="K15" s="100">
        <f t="shared" si="2"/>
        <v>4474.88</v>
      </c>
      <c r="L15" s="99">
        <f t="shared" si="3"/>
        <v>13424.64</v>
      </c>
      <c r="M15" s="104" t="s">
        <v>137</v>
      </c>
      <c r="N15" s="105" t="s">
        <v>157</v>
      </c>
      <c r="O15" s="106" t="s">
        <v>158</v>
      </c>
    </row>
    <row r="16" spans="1:15" s="23" customFormat="1" ht="52.5" customHeight="1">
      <c r="A16" s="17"/>
      <c r="B16" s="17"/>
      <c r="C16" s="18">
        <v>9</v>
      </c>
      <c r="D16" s="95" t="s">
        <v>159</v>
      </c>
      <c r="E16" s="97" t="s">
        <v>11</v>
      </c>
      <c r="F16" s="98">
        <v>4</v>
      </c>
      <c r="G16" s="113">
        <v>6306.43</v>
      </c>
      <c r="H16" s="100">
        <f t="shared" si="0"/>
        <v>25225.72</v>
      </c>
      <c r="I16" s="99">
        <v>6427.51</v>
      </c>
      <c r="J16" s="100">
        <f t="shared" si="1"/>
        <v>25710.04</v>
      </c>
      <c r="K16" s="100">
        <f t="shared" si="2"/>
        <v>6366.97</v>
      </c>
      <c r="L16" s="99">
        <f t="shared" si="3"/>
        <v>25467.88</v>
      </c>
      <c r="M16" s="104" t="s">
        <v>137</v>
      </c>
      <c r="N16" s="105" t="s">
        <v>160</v>
      </c>
      <c r="O16" s="106" t="s">
        <v>161</v>
      </c>
    </row>
    <row r="17" spans="1:15" s="23" customFormat="1" ht="54.75" customHeight="1">
      <c r="A17" s="17"/>
      <c r="B17" s="17"/>
      <c r="C17" s="18">
        <v>10</v>
      </c>
      <c r="D17" s="95" t="s">
        <v>162</v>
      </c>
      <c r="E17" s="97" t="s">
        <v>11</v>
      </c>
      <c r="F17" s="98">
        <v>1</v>
      </c>
      <c r="G17" s="113">
        <v>8760.37</v>
      </c>
      <c r="H17" s="100">
        <f t="shared" si="0"/>
        <v>8760.37</v>
      </c>
      <c r="I17" s="99">
        <v>8928.57</v>
      </c>
      <c r="J17" s="100">
        <f>F17*I17</f>
        <v>8928.57</v>
      </c>
      <c r="K17" s="100">
        <f t="shared" si="2"/>
        <v>8844.470000000001</v>
      </c>
      <c r="L17" s="99">
        <f t="shared" si="3"/>
        <v>8844.470000000001</v>
      </c>
      <c r="M17" s="104" t="s">
        <v>137</v>
      </c>
      <c r="N17" s="105" t="s">
        <v>163</v>
      </c>
      <c r="O17" s="106" t="s">
        <v>164</v>
      </c>
    </row>
    <row r="18" spans="1:15" s="23" customFormat="1" ht="45" customHeight="1">
      <c r="A18" s="17"/>
      <c r="B18" s="17"/>
      <c r="C18" s="18">
        <v>11</v>
      </c>
      <c r="D18" s="95" t="s">
        <v>165</v>
      </c>
      <c r="E18" s="97" t="s">
        <v>11</v>
      </c>
      <c r="F18" s="98">
        <v>1</v>
      </c>
      <c r="G18" s="113">
        <v>16843.29</v>
      </c>
      <c r="H18" s="100">
        <f t="shared" si="0"/>
        <v>16843.29</v>
      </c>
      <c r="I18" s="99">
        <v>17166.68</v>
      </c>
      <c r="J18" s="100">
        <f>F18*I18</f>
        <v>17166.68</v>
      </c>
      <c r="K18" s="100">
        <f t="shared" si="2"/>
        <v>17004.985</v>
      </c>
      <c r="L18" s="99">
        <f t="shared" si="3"/>
        <v>17004.985</v>
      </c>
      <c r="M18" s="104" t="s">
        <v>137</v>
      </c>
      <c r="N18" s="95" t="s">
        <v>163</v>
      </c>
      <c r="O18" s="106" t="s">
        <v>166</v>
      </c>
    </row>
    <row r="19" spans="1:15" s="23" customFormat="1" ht="47.25" customHeight="1">
      <c r="A19" s="17"/>
      <c r="B19" s="17"/>
      <c r="C19" s="18">
        <v>12</v>
      </c>
      <c r="D19" s="95" t="s">
        <v>167</v>
      </c>
      <c r="E19" s="97" t="s">
        <v>16</v>
      </c>
      <c r="F19" s="98">
        <v>1</v>
      </c>
      <c r="G19" s="113">
        <v>6131.9</v>
      </c>
      <c r="H19" s="100">
        <f t="shared" si="0"/>
        <v>6131.9</v>
      </c>
      <c r="I19" s="99">
        <v>6249.63</v>
      </c>
      <c r="J19" s="100">
        <f t="shared" si="1"/>
        <v>6249.63</v>
      </c>
      <c r="K19" s="100">
        <f t="shared" si="2"/>
        <v>6190.764999999999</v>
      </c>
      <c r="L19" s="99">
        <f t="shared" si="3"/>
        <v>6190.764999999999</v>
      </c>
      <c r="M19" s="104" t="s">
        <v>137</v>
      </c>
      <c r="N19" s="105" t="s">
        <v>168</v>
      </c>
      <c r="O19" s="106" t="s">
        <v>169</v>
      </c>
    </row>
    <row r="20" spans="1:15" s="23" customFormat="1" ht="47.25" customHeight="1">
      <c r="A20" s="17"/>
      <c r="B20" s="17"/>
      <c r="C20" s="18">
        <v>13</v>
      </c>
      <c r="D20" s="95" t="s">
        <v>170</v>
      </c>
      <c r="E20" s="97" t="s">
        <v>16</v>
      </c>
      <c r="F20" s="98">
        <v>1</v>
      </c>
      <c r="G20" s="113">
        <v>6131.9</v>
      </c>
      <c r="H20" s="100">
        <f t="shared" si="0"/>
        <v>6131.9</v>
      </c>
      <c r="I20" s="99">
        <v>6249.63</v>
      </c>
      <c r="J20" s="100">
        <f t="shared" si="1"/>
        <v>6249.63</v>
      </c>
      <c r="K20" s="100">
        <f t="shared" si="2"/>
        <v>6190.764999999999</v>
      </c>
      <c r="L20" s="99">
        <f t="shared" si="3"/>
        <v>6190.764999999999</v>
      </c>
      <c r="M20" s="104" t="s">
        <v>137</v>
      </c>
      <c r="N20" s="105" t="s">
        <v>168</v>
      </c>
      <c r="O20" s="106" t="s">
        <v>171</v>
      </c>
    </row>
    <row r="21" spans="1:15" s="23" customFormat="1" ht="39.75" customHeight="1">
      <c r="A21" s="17"/>
      <c r="B21" s="17"/>
      <c r="C21" s="18">
        <v>14</v>
      </c>
      <c r="D21" s="95" t="s">
        <v>172</v>
      </c>
      <c r="E21" s="97" t="s">
        <v>11</v>
      </c>
      <c r="F21" s="98">
        <v>1</v>
      </c>
      <c r="G21" s="113">
        <v>7008.3</v>
      </c>
      <c r="H21" s="100">
        <f t="shared" si="0"/>
        <v>7008.3</v>
      </c>
      <c r="I21" s="99">
        <v>7142.86</v>
      </c>
      <c r="J21" s="100">
        <f t="shared" si="1"/>
        <v>7142.86</v>
      </c>
      <c r="K21" s="100">
        <f t="shared" si="2"/>
        <v>7075.58</v>
      </c>
      <c r="L21" s="99">
        <f t="shared" si="3"/>
        <v>7075.58</v>
      </c>
      <c r="M21" s="104" t="s">
        <v>137</v>
      </c>
      <c r="N21" s="105" t="s">
        <v>168</v>
      </c>
      <c r="O21" s="106" t="s">
        <v>173</v>
      </c>
    </row>
    <row r="22" spans="1:15" s="23" customFormat="1" ht="40.5" customHeight="1">
      <c r="A22" s="17"/>
      <c r="B22" s="17"/>
      <c r="C22" s="18">
        <v>15</v>
      </c>
      <c r="D22" s="95" t="s">
        <v>174</v>
      </c>
      <c r="E22" s="97" t="s">
        <v>16</v>
      </c>
      <c r="F22" s="98">
        <v>1</v>
      </c>
      <c r="G22" s="113">
        <v>7008.3</v>
      </c>
      <c r="H22" s="100">
        <f t="shared" si="0"/>
        <v>7008.3</v>
      </c>
      <c r="I22" s="99">
        <v>7142.86</v>
      </c>
      <c r="J22" s="100">
        <f t="shared" si="1"/>
        <v>7142.86</v>
      </c>
      <c r="K22" s="100">
        <f t="shared" si="2"/>
        <v>7075.58</v>
      </c>
      <c r="L22" s="99">
        <f t="shared" si="3"/>
        <v>7075.58</v>
      </c>
      <c r="M22" s="104" t="s">
        <v>137</v>
      </c>
      <c r="N22" s="105" t="s">
        <v>168</v>
      </c>
      <c r="O22" s="106" t="s">
        <v>175</v>
      </c>
    </row>
    <row r="23" spans="1:15" s="23" customFormat="1" ht="32.25" customHeight="1">
      <c r="A23" s="17"/>
      <c r="B23" s="17"/>
      <c r="C23" s="18">
        <v>16</v>
      </c>
      <c r="D23" s="95" t="s">
        <v>176</v>
      </c>
      <c r="E23" s="97" t="s">
        <v>11</v>
      </c>
      <c r="F23" s="98">
        <v>1</v>
      </c>
      <c r="G23" s="113">
        <v>6759.8</v>
      </c>
      <c r="H23" s="100">
        <f t="shared" si="0"/>
        <v>6759.8</v>
      </c>
      <c r="I23" s="99">
        <v>6889.59</v>
      </c>
      <c r="J23" s="100">
        <f>F23*I23</f>
        <v>6889.59</v>
      </c>
      <c r="K23" s="100">
        <f t="shared" si="2"/>
        <v>6824.695</v>
      </c>
      <c r="L23" s="99">
        <f t="shared" si="3"/>
        <v>6824.695</v>
      </c>
      <c r="M23" s="104" t="s">
        <v>137</v>
      </c>
      <c r="N23" s="95" t="s">
        <v>163</v>
      </c>
      <c r="O23" s="106" t="s">
        <v>177</v>
      </c>
    </row>
    <row r="24" spans="1:15" s="23" customFormat="1" ht="32.25" customHeight="1">
      <c r="A24" s="17"/>
      <c r="B24" s="17"/>
      <c r="C24" s="18">
        <v>17</v>
      </c>
      <c r="D24" s="95" t="s">
        <v>178</v>
      </c>
      <c r="E24" s="97" t="s">
        <v>11</v>
      </c>
      <c r="F24" s="98">
        <v>1</v>
      </c>
      <c r="G24" s="114">
        <v>5388.6</v>
      </c>
      <c r="H24" s="100">
        <f t="shared" si="0"/>
        <v>5388.6</v>
      </c>
      <c r="I24" s="118">
        <v>5492.06</v>
      </c>
      <c r="J24" s="100">
        <f>F24*I24</f>
        <v>5492.06</v>
      </c>
      <c r="K24" s="100">
        <f t="shared" si="2"/>
        <v>5440.33</v>
      </c>
      <c r="L24" s="99">
        <f t="shared" si="3"/>
        <v>5440.33</v>
      </c>
      <c r="M24" s="104" t="s">
        <v>137</v>
      </c>
      <c r="N24" s="95" t="s">
        <v>179</v>
      </c>
      <c r="O24" s="106" t="s">
        <v>180</v>
      </c>
    </row>
    <row r="25" spans="1:15" s="23" customFormat="1" ht="32.25" customHeight="1">
      <c r="A25" s="17"/>
      <c r="B25" s="17"/>
      <c r="C25" s="18">
        <v>18</v>
      </c>
      <c r="D25" s="95" t="s">
        <v>181</v>
      </c>
      <c r="E25" s="97" t="s">
        <v>11</v>
      </c>
      <c r="F25" s="98">
        <v>1</v>
      </c>
      <c r="G25" s="99">
        <v>4432.33</v>
      </c>
      <c r="H25" s="100">
        <f t="shared" si="0"/>
        <v>4432.33</v>
      </c>
      <c r="I25" s="99">
        <v>4517.43</v>
      </c>
      <c r="J25" s="100">
        <f>F25*I25</f>
        <v>4517.43</v>
      </c>
      <c r="K25" s="100">
        <f t="shared" si="2"/>
        <v>4474.88</v>
      </c>
      <c r="L25" s="99">
        <f t="shared" si="3"/>
        <v>4474.88</v>
      </c>
      <c r="M25" s="104" t="s">
        <v>137</v>
      </c>
      <c r="N25" s="107" t="s">
        <v>138</v>
      </c>
      <c r="O25" s="108" t="s">
        <v>182</v>
      </c>
    </row>
    <row r="26" spans="1:15" s="23" customFormat="1" ht="42.75" customHeight="1">
      <c r="A26" s="17"/>
      <c r="B26" s="17"/>
      <c r="C26" s="18">
        <v>19</v>
      </c>
      <c r="D26" s="95" t="s">
        <v>183</v>
      </c>
      <c r="E26" s="97" t="s">
        <v>11</v>
      </c>
      <c r="F26" s="98">
        <v>2</v>
      </c>
      <c r="G26" s="113">
        <v>35165</v>
      </c>
      <c r="H26" s="100">
        <f t="shared" si="0"/>
        <v>70330</v>
      </c>
      <c r="I26" s="99">
        <v>35840.17</v>
      </c>
      <c r="J26" s="100">
        <f t="shared" si="1"/>
        <v>71680.34</v>
      </c>
      <c r="K26" s="100">
        <f t="shared" si="2"/>
        <v>35502.585</v>
      </c>
      <c r="L26" s="99">
        <f t="shared" si="3"/>
        <v>71005.17</v>
      </c>
      <c r="M26" s="104" t="s">
        <v>137</v>
      </c>
      <c r="N26" s="95" t="s">
        <v>184</v>
      </c>
      <c r="O26" s="106" t="s">
        <v>185</v>
      </c>
    </row>
    <row r="27" spans="1:15" s="23" customFormat="1" ht="39.75" customHeight="1">
      <c r="A27" s="17"/>
      <c r="B27" s="17"/>
      <c r="C27" s="18">
        <v>20</v>
      </c>
      <c r="D27" s="95" t="s">
        <v>186</v>
      </c>
      <c r="E27" s="97" t="s">
        <v>16</v>
      </c>
      <c r="F27" s="98">
        <v>5</v>
      </c>
      <c r="G27" s="99">
        <v>2519.94</v>
      </c>
      <c r="H27" s="100">
        <f t="shared" si="0"/>
        <v>12599.7</v>
      </c>
      <c r="I27" s="99">
        <v>2568.32</v>
      </c>
      <c r="J27" s="100">
        <f t="shared" si="1"/>
        <v>12841.6</v>
      </c>
      <c r="K27" s="100">
        <f t="shared" si="2"/>
        <v>2544.13</v>
      </c>
      <c r="L27" s="99">
        <f t="shared" si="3"/>
        <v>12720.650000000001</v>
      </c>
      <c r="M27" s="104" t="s">
        <v>137</v>
      </c>
      <c r="N27" s="107" t="s">
        <v>144</v>
      </c>
      <c r="O27" s="95" t="s">
        <v>187</v>
      </c>
    </row>
    <row r="28" spans="1:15" s="23" customFormat="1" ht="39.75" customHeight="1">
      <c r="A28" s="17"/>
      <c r="B28" s="17"/>
      <c r="C28" s="18">
        <v>21</v>
      </c>
      <c r="D28" s="96" t="s">
        <v>188</v>
      </c>
      <c r="E28" s="97" t="s">
        <v>11</v>
      </c>
      <c r="F28" s="101">
        <v>5</v>
      </c>
      <c r="G28" s="99">
        <v>2888.52</v>
      </c>
      <c r="H28" s="100">
        <f t="shared" si="0"/>
        <v>14442.6</v>
      </c>
      <c r="I28" s="99">
        <v>2943.98</v>
      </c>
      <c r="J28" s="100">
        <f t="shared" si="1"/>
        <v>14719.9</v>
      </c>
      <c r="K28" s="100">
        <f t="shared" si="2"/>
        <v>2916.25</v>
      </c>
      <c r="L28" s="99">
        <f t="shared" si="3"/>
        <v>14581.25</v>
      </c>
      <c r="M28" s="104" t="s">
        <v>137</v>
      </c>
      <c r="N28" s="107" t="s">
        <v>144</v>
      </c>
      <c r="O28" s="95" t="s">
        <v>189</v>
      </c>
    </row>
    <row r="29" spans="1:15" s="23" customFormat="1" ht="49.5" customHeight="1">
      <c r="A29" s="17"/>
      <c r="B29" s="17"/>
      <c r="C29" s="18">
        <v>22</v>
      </c>
      <c r="D29" s="95" t="s">
        <v>190</v>
      </c>
      <c r="E29" s="97" t="s">
        <v>11</v>
      </c>
      <c r="F29" s="98">
        <v>1</v>
      </c>
      <c r="G29" s="99">
        <v>2595.87</v>
      </c>
      <c r="H29" s="100">
        <f t="shared" si="0"/>
        <v>2595.87</v>
      </c>
      <c r="I29" s="99">
        <v>2645.71</v>
      </c>
      <c r="J29" s="100">
        <f t="shared" si="1"/>
        <v>2645.71</v>
      </c>
      <c r="K29" s="100">
        <f t="shared" si="2"/>
        <v>2620.79</v>
      </c>
      <c r="L29" s="99">
        <f t="shared" si="3"/>
        <v>2620.79</v>
      </c>
      <c r="M29" s="104" t="s">
        <v>137</v>
      </c>
      <c r="N29" s="107" t="s">
        <v>179</v>
      </c>
      <c r="O29" s="108" t="s">
        <v>191</v>
      </c>
    </row>
    <row r="30" spans="1:15" s="23" customFormat="1" ht="48" customHeight="1">
      <c r="A30" s="17"/>
      <c r="B30" s="17"/>
      <c r="C30" s="18">
        <v>23</v>
      </c>
      <c r="D30" s="95" t="s">
        <v>192</v>
      </c>
      <c r="E30" s="97" t="s">
        <v>16</v>
      </c>
      <c r="F30" s="98">
        <v>1</v>
      </c>
      <c r="G30" s="99">
        <v>21555.91</v>
      </c>
      <c r="H30" s="100">
        <f t="shared" si="0"/>
        <v>21555.91</v>
      </c>
      <c r="I30" s="99">
        <v>21969.78</v>
      </c>
      <c r="J30" s="100">
        <f t="shared" si="1"/>
        <v>21969.78</v>
      </c>
      <c r="K30" s="100">
        <f t="shared" si="2"/>
        <v>21762.845</v>
      </c>
      <c r="L30" s="99">
        <f t="shared" si="3"/>
        <v>21762.845</v>
      </c>
      <c r="M30" s="104" t="s">
        <v>137</v>
      </c>
      <c r="N30" s="107" t="s">
        <v>193</v>
      </c>
      <c r="O30" s="108" t="s">
        <v>194</v>
      </c>
    </row>
    <row r="31" spans="1:15" s="23" customFormat="1" ht="40.5" customHeight="1">
      <c r="A31" s="17"/>
      <c r="B31" s="17"/>
      <c r="C31" s="18">
        <v>24</v>
      </c>
      <c r="D31" s="95" t="s">
        <v>195</v>
      </c>
      <c r="E31" s="97" t="s">
        <v>16</v>
      </c>
      <c r="F31" s="98">
        <v>1</v>
      </c>
      <c r="G31" s="99">
        <v>17010.43</v>
      </c>
      <c r="H31" s="100">
        <f t="shared" si="0"/>
        <v>17010.43</v>
      </c>
      <c r="I31" s="99">
        <v>17337.03</v>
      </c>
      <c r="J31" s="100">
        <f t="shared" si="1"/>
        <v>17337.03</v>
      </c>
      <c r="K31" s="100">
        <f t="shared" si="2"/>
        <v>17173.73</v>
      </c>
      <c r="L31" s="99">
        <f t="shared" si="3"/>
        <v>17173.73</v>
      </c>
      <c r="M31" s="104" t="s">
        <v>137</v>
      </c>
      <c r="N31" s="107" t="s">
        <v>196</v>
      </c>
      <c r="O31" s="108" t="s">
        <v>197</v>
      </c>
    </row>
    <row r="32" spans="1:15" s="23" customFormat="1" ht="32.25" customHeight="1">
      <c r="A32" s="17"/>
      <c r="B32" s="17"/>
      <c r="C32" s="18">
        <v>25</v>
      </c>
      <c r="D32" s="95" t="s">
        <v>198</v>
      </c>
      <c r="E32" s="97" t="s">
        <v>11</v>
      </c>
      <c r="F32" s="98">
        <v>1</v>
      </c>
      <c r="G32" s="99">
        <v>17010.43</v>
      </c>
      <c r="H32" s="100">
        <f t="shared" si="0"/>
        <v>17010.43</v>
      </c>
      <c r="I32" s="99">
        <v>17337.03</v>
      </c>
      <c r="J32" s="116">
        <f t="shared" si="1"/>
        <v>17337.03</v>
      </c>
      <c r="K32" s="100">
        <f t="shared" si="2"/>
        <v>17173.73</v>
      </c>
      <c r="L32" s="99">
        <f t="shared" si="3"/>
        <v>17173.73</v>
      </c>
      <c r="M32" s="104" t="s">
        <v>137</v>
      </c>
      <c r="N32" s="107" t="s">
        <v>196</v>
      </c>
      <c r="O32" s="108" t="s">
        <v>199</v>
      </c>
    </row>
    <row r="33" spans="1:15" s="23" customFormat="1" ht="44.25" customHeight="1">
      <c r="A33" s="17"/>
      <c r="B33" s="17"/>
      <c r="C33" s="18">
        <v>26</v>
      </c>
      <c r="D33" s="95" t="s">
        <v>200</v>
      </c>
      <c r="E33" s="97" t="s">
        <v>11</v>
      </c>
      <c r="F33" s="98">
        <v>1</v>
      </c>
      <c r="G33" s="99">
        <v>3771.87</v>
      </c>
      <c r="H33" s="100">
        <f t="shared" si="0"/>
        <v>3771.87</v>
      </c>
      <c r="I33" s="99">
        <v>3844.29</v>
      </c>
      <c r="J33" s="116">
        <f t="shared" si="1"/>
        <v>3844.29</v>
      </c>
      <c r="K33" s="100">
        <f t="shared" si="2"/>
        <v>3808.08</v>
      </c>
      <c r="L33" s="99">
        <f t="shared" si="3"/>
        <v>3808.08</v>
      </c>
      <c r="M33" s="104" t="s">
        <v>137</v>
      </c>
      <c r="N33" s="107" t="s">
        <v>201</v>
      </c>
      <c r="O33" s="108" t="s">
        <v>202</v>
      </c>
    </row>
    <row r="34" spans="1:15" s="23" customFormat="1" ht="48" customHeight="1">
      <c r="A34" s="17"/>
      <c r="B34" s="17"/>
      <c r="C34" s="18">
        <v>27</v>
      </c>
      <c r="D34" s="95" t="s">
        <v>203</v>
      </c>
      <c r="E34" s="97" t="s">
        <v>16</v>
      </c>
      <c r="F34" s="98">
        <v>1</v>
      </c>
      <c r="G34" s="99">
        <v>4852.41</v>
      </c>
      <c r="H34" s="100">
        <f t="shared" si="0"/>
        <v>4852.41</v>
      </c>
      <c r="I34" s="99">
        <v>4945.58</v>
      </c>
      <c r="J34" s="116">
        <f t="shared" si="1"/>
        <v>4945.58</v>
      </c>
      <c r="K34" s="100">
        <f t="shared" si="2"/>
        <v>4898.995</v>
      </c>
      <c r="L34" s="99">
        <f t="shared" si="3"/>
        <v>4898.995</v>
      </c>
      <c r="M34" s="104" t="s">
        <v>137</v>
      </c>
      <c r="N34" s="107" t="s">
        <v>168</v>
      </c>
      <c r="O34" s="108" t="s">
        <v>204</v>
      </c>
    </row>
    <row r="35" spans="1:15" s="23" customFormat="1" ht="32.25" customHeight="1">
      <c r="A35" s="17"/>
      <c r="B35" s="17"/>
      <c r="C35" s="18">
        <v>28</v>
      </c>
      <c r="D35" s="95" t="s">
        <v>205</v>
      </c>
      <c r="E35" s="97" t="s">
        <v>16</v>
      </c>
      <c r="F35" s="98">
        <v>1</v>
      </c>
      <c r="G35" s="99">
        <v>10777.95</v>
      </c>
      <c r="H35" s="100">
        <f t="shared" si="0"/>
        <v>10777.95</v>
      </c>
      <c r="I35" s="99">
        <v>10984.89</v>
      </c>
      <c r="J35" s="100">
        <f t="shared" si="1"/>
        <v>10984.89</v>
      </c>
      <c r="K35" s="100">
        <f t="shared" si="2"/>
        <v>10881.42</v>
      </c>
      <c r="L35" s="99">
        <f t="shared" si="3"/>
        <v>10881.42</v>
      </c>
      <c r="M35" s="104" t="s">
        <v>137</v>
      </c>
      <c r="N35" s="107" t="s">
        <v>163</v>
      </c>
      <c r="O35" s="108" t="s">
        <v>206</v>
      </c>
    </row>
    <row r="36" spans="1:15" s="23" customFormat="1" ht="32.25" customHeight="1">
      <c r="A36" s="17"/>
      <c r="B36" s="17"/>
      <c r="C36" s="93">
        <v>29</v>
      </c>
      <c r="D36" s="96" t="s">
        <v>207</v>
      </c>
      <c r="E36" s="102" t="s">
        <v>16</v>
      </c>
      <c r="F36" s="103">
        <v>1</v>
      </c>
      <c r="G36" s="115">
        <v>1028.23</v>
      </c>
      <c r="H36" s="100">
        <f t="shared" si="0"/>
        <v>1028.23</v>
      </c>
      <c r="I36" s="118">
        <v>1047.97</v>
      </c>
      <c r="J36" s="117">
        <f t="shared" si="1"/>
        <v>1047.97</v>
      </c>
      <c r="K36" s="100">
        <f t="shared" si="2"/>
        <v>1038.1</v>
      </c>
      <c r="L36" s="99">
        <f t="shared" si="3"/>
        <v>1038.1</v>
      </c>
      <c r="M36" s="104" t="s">
        <v>137</v>
      </c>
      <c r="N36" s="95" t="s">
        <v>208</v>
      </c>
      <c r="O36" s="95" t="s">
        <v>187</v>
      </c>
    </row>
    <row r="37" spans="1:15" s="23" customFormat="1" ht="32.25" customHeight="1">
      <c r="A37" s="17"/>
      <c r="B37" s="17"/>
      <c r="C37" s="93">
        <v>30</v>
      </c>
      <c r="D37" s="95" t="s">
        <v>209</v>
      </c>
      <c r="E37" s="97" t="s">
        <v>16</v>
      </c>
      <c r="F37" s="98">
        <v>1</v>
      </c>
      <c r="G37" s="99">
        <v>6296.08</v>
      </c>
      <c r="H37" s="100">
        <f t="shared" si="0"/>
        <v>6296.08</v>
      </c>
      <c r="I37" s="99">
        <v>6416.96</v>
      </c>
      <c r="J37" s="117">
        <f t="shared" si="1"/>
        <v>6416.96</v>
      </c>
      <c r="K37" s="100">
        <f t="shared" si="2"/>
        <v>6356.52</v>
      </c>
      <c r="L37" s="99">
        <f t="shared" si="3"/>
        <v>6356.52</v>
      </c>
      <c r="M37" s="104" t="s">
        <v>137</v>
      </c>
      <c r="N37" s="107" t="s">
        <v>163</v>
      </c>
      <c r="O37" s="108" t="s">
        <v>210</v>
      </c>
    </row>
    <row r="38" spans="1:15" s="23" customFormat="1" ht="32.25" customHeight="1">
      <c r="A38" s="17"/>
      <c r="B38" s="17"/>
      <c r="C38" s="93">
        <v>31</v>
      </c>
      <c r="D38" s="95" t="s">
        <v>211</v>
      </c>
      <c r="E38" s="97" t="s">
        <v>11</v>
      </c>
      <c r="F38" s="98">
        <v>1</v>
      </c>
      <c r="G38" s="99">
        <v>2426.58</v>
      </c>
      <c r="H38" s="100">
        <f t="shared" si="0"/>
        <v>2426.58</v>
      </c>
      <c r="I38" s="99">
        <v>2473.17</v>
      </c>
      <c r="J38" s="117">
        <f t="shared" si="1"/>
        <v>2473.17</v>
      </c>
      <c r="K38" s="100">
        <f t="shared" si="2"/>
        <v>2449.875</v>
      </c>
      <c r="L38" s="99">
        <f t="shared" si="3"/>
        <v>2449.875</v>
      </c>
      <c r="M38" s="104" t="s">
        <v>137</v>
      </c>
      <c r="N38" s="109" t="s">
        <v>163</v>
      </c>
      <c r="O38" s="106" t="s">
        <v>212</v>
      </c>
    </row>
    <row r="39" spans="1:15" ht="30" customHeight="1">
      <c r="A39" s="24"/>
      <c r="B39" s="24"/>
      <c r="C39" s="81"/>
      <c r="D39" s="82"/>
      <c r="E39" s="83"/>
      <c r="F39" s="84"/>
      <c r="G39" s="90" t="s">
        <v>5</v>
      </c>
      <c r="H39" s="85">
        <f>SUM(H8:H38)</f>
        <v>328689.17999999993</v>
      </c>
      <c r="I39" s="90" t="s">
        <v>5</v>
      </c>
      <c r="J39" s="85">
        <f>SUM(J8:J38)</f>
        <v>334999.99</v>
      </c>
      <c r="K39" s="85"/>
      <c r="L39" s="86">
        <f>SUM(L8:L38)</f>
        <v>331844.58499999996</v>
      </c>
      <c r="M39" s="86"/>
      <c r="N39" s="87"/>
      <c r="O39" s="88"/>
    </row>
    <row r="40" spans="1:15" ht="15" customHeight="1">
      <c r="A40" s="24"/>
      <c r="B40" s="24"/>
      <c r="C40" s="127" t="s">
        <v>134</v>
      </c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</row>
    <row r="41" spans="1:15" s="69" customFormat="1" ht="42.75" customHeight="1">
      <c r="A41" s="64"/>
      <c r="B41" s="64"/>
      <c r="C41" s="65">
        <v>1</v>
      </c>
      <c r="D41" s="71" t="s">
        <v>18</v>
      </c>
      <c r="E41" s="66" t="s">
        <v>16</v>
      </c>
      <c r="F41" s="67">
        <v>10</v>
      </c>
      <c r="G41" s="68">
        <v>781.1</v>
      </c>
      <c r="H41" s="14">
        <f aca="true" t="shared" si="4" ref="H41:H76">F41*G41</f>
        <v>7811</v>
      </c>
      <c r="I41" s="15">
        <v>796</v>
      </c>
      <c r="J41" s="14">
        <f aca="true" t="shared" si="5" ref="J41:J76">I41*F41</f>
        <v>7960</v>
      </c>
      <c r="K41" s="14">
        <f aca="true" t="shared" si="6" ref="K41:K76">(G41+I41)/2</f>
        <v>788.55</v>
      </c>
      <c r="L41" s="16">
        <f aca="true" t="shared" si="7" ref="L41:L76">K41*F41</f>
        <v>7885.5</v>
      </c>
      <c r="M41" s="70" t="s">
        <v>12</v>
      </c>
      <c r="N41" s="13" t="s">
        <v>19</v>
      </c>
      <c r="O41" s="110" t="s">
        <v>20</v>
      </c>
    </row>
    <row r="42" spans="1:15" s="69" customFormat="1" ht="43.5" customHeight="1">
      <c r="A42" s="64"/>
      <c r="B42" s="64"/>
      <c r="C42" s="65">
        <v>2</v>
      </c>
      <c r="D42" s="72" t="s">
        <v>21</v>
      </c>
      <c r="E42" s="66" t="s">
        <v>16</v>
      </c>
      <c r="F42" s="67">
        <v>10</v>
      </c>
      <c r="G42" s="68">
        <v>937.06</v>
      </c>
      <c r="H42" s="14">
        <f t="shared" si="4"/>
        <v>9370.599999999999</v>
      </c>
      <c r="I42" s="15">
        <v>955.05</v>
      </c>
      <c r="J42" s="14">
        <f t="shared" si="5"/>
        <v>9550.5</v>
      </c>
      <c r="K42" s="14">
        <f t="shared" si="6"/>
        <v>946.055</v>
      </c>
      <c r="L42" s="16">
        <f t="shared" si="7"/>
        <v>9460.55</v>
      </c>
      <c r="M42" s="70" t="s">
        <v>12</v>
      </c>
      <c r="N42" s="13" t="s">
        <v>22</v>
      </c>
      <c r="O42" s="110" t="s">
        <v>23</v>
      </c>
    </row>
    <row r="43" spans="1:15" s="69" customFormat="1" ht="60" customHeight="1">
      <c r="A43" s="64"/>
      <c r="B43" s="64"/>
      <c r="C43" s="65">
        <v>3</v>
      </c>
      <c r="D43" s="72" t="s">
        <v>24</v>
      </c>
      <c r="E43" s="66" t="s">
        <v>16</v>
      </c>
      <c r="F43" s="67">
        <v>10</v>
      </c>
      <c r="G43" s="68">
        <v>937.06</v>
      </c>
      <c r="H43" s="14">
        <f t="shared" si="4"/>
        <v>9370.599999999999</v>
      </c>
      <c r="I43" s="15">
        <v>955.05</v>
      </c>
      <c r="J43" s="14">
        <f t="shared" si="5"/>
        <v>9550.5</v>
      </c>
      <c r="K43" s="14">
        <f t="shared" si="6"/>
        <v>946.055</v>
      </c>
      <c r="L43" s="16">
        <f t="shared" si="7"/>
        <v>9460.55</v>
      </c>
      <c r="M43" s="70" t="s">
        <v>12</v>
      </c>
      <c r="N43" s="13" t="s">
        <v>22</v>
      </c>
      <c r="O43" s="110" t="s">
        <v>25</v>
      </c>
    </row>
    <row r="44" spans="1:15" s="69" customFormat="1" ht="45.75" customHeight="1">
      <c r="A44" s="64"/>
      <c r="B44" s="64"/>
      <c r="C44" s="65">
        <v>4</v>
      </c>
      <c r="D44" s="72" t="s">
        <v>26</v>
      </c>
      <c r="E44" s="66" t="s">
        <v>16</v>
      </c>
      <c r="F44" s="67">
        <v>6</v>
      </c>
      <c r="G44" s="68">
        <v>1334.21</v>
      </c>
      <c r="H44" s="14">
        <f t="shared" si="4"/>
        <v>8005.26</v>
      </c>
      <c r="I44" s="15">
        <v>1359.83</v>
      </c>
      <c r="J44" s="14">
        <f t="shared" si="5"/>
        <v>8158.98</v>
      </c>
      <c r="K44" s="14">
        <f t="shared" si="6"/>
        <v>1347.02</v>
      </c>
      <c r="L44" s="16">
        <f t="shared" si="7"/>
        <v>8082.12</v>
      </c>
      <c r="M44" s="70" t="s">
        <v>12</v>
      </c>
      <c r="N44" s="13" t="s">
        <v>27</v>
      </c>
      <c r="O44" s="110" t="s">
        <v>28</v>
      </c>
    </row>
    <row r="45" spans="1:15" s="69" customFormat="1" ht="48.75" customHeight="1">
      <c r="A45" s="64"/>
      <c r="B45" s="64"/>
      <c r="C45" s="65">
        <v>5</v>
      </c>
      <c r="D45" s="72" t="s">
        <v>29</v>
      </c>
      <c r="E45" s="66" t="s">
        <v>16</v>
      </c>
      <c r="F45" s="67">
        <v>2</v>
      </c>
      <c r="G45" s="68">
        <v>1776.48</v>
      </c>
      <c r="H45" s="14">
        <f t="shared" si="4"/>
        <v>3552.96</v>
      </c>
      <c r="I45" s="15">
        <v>1810.59</v>
      </c>
      <c r="J45" s="14">
        <f t="shared" si="5"/>
        <v>3621.18</v>
      </c>
      <c r="K45" s="14">
        <f t="shared" si="6"/>
        <v>1793.5349999999999</v>
      </c>
      <c r="L45" s="16">
        <f t="shared" si="7"/>
        <v>3587.0699999999997</v>
      </c>
      <c r="M45" s="70" t="s">
        <v>12</v>
      </c>
      <c r="N45" s="13" t="s">
        <v>27</v>
      </c>
      <c r="O45" s="110" t="s">
        <v>30</v>
      </c>
    </row>
    <row r="46" spans="1:15" s="69" customFormat="1" ht="39.75" customHeight="1">
      <c r="A46" s="64"/>
      <c r="B46" s="64"/>
      <c r="C46" s="65">
        <v>6</v>
      </c>
      <c r="D46" s="72" t="s">
        <v>31</v>
      </c>
      <c r="E46" s="66" t="s">
        <v>16</v>
      </c>
      <c r="F46" s="67">
        <v>9</v>
      </c>
      <c r="G46" s="68">
        <v>1499.88</v>
      </c>
      <c r="H46" s="14">
        <f t="shared" si="4"/>
        <v>13498.920000000002</v>
      </c>
      <c r="I46" s="15">
        <v>1528.68</v>
      </c>
      <c r="J46" s="14">
        <f t="shared" si="5"/>
        <v>13758.12</v>
      </c>
      <c r="K46" s="14">
        <f t="shared" si="6"/>
        <v>1514.2800000000002</v>
      </c>
      <c r="L46" s="16">
        <f t="shared" si="7"/>
        <v>13628.520000000002</v>
      </c>
      <c r="M46" s="70" t="s">
        <v>12</v>
      </c>
      <c r="N46" s="13" t="s">
        <v>19</v>
      </c>
      <c r="O46" s="110" t="s">
        <v>32</v>
      </c>
    </row>
    <row r="47" spans="1:15" s="69" customFormat="1" ht="39.75" customHeight="1">
      <c r="A47" s="64"/>
      <c r="B47" s="64"/>
      <c r="C47" s="65">
        <v>7</v>
      </c>
      <c r="D47" s="72" t="s">
        <v>33</v>
      </c>
      <c r="E47" s="66" t="s">
        <v>16</v>
      </c>
      <c r="F47" s="67">
        <v>6</v>
      </c>
      <c r="G47" s="68">
        <v>1073.88</v>
      </c>
      <c r="H47" s="14">
        <f t="shared" si="4"/>
        <v>6443.280000000001</v>
      </c>
      <c r="I47" s="15">
        <v>1094.5</v>
      </c>
      <c r="J47" s="14">
        <f t="shared" si="5"/>
        <v>6567</v>
      </c>
      <c r="K47" s="14">
        <f t="shared" si="6"/>
        <v>1084.19</v>
      </c>
      <c r="L47" s="16">
        <f t="shared" si="7"/>
        <v>6505.14</v>
      </c>
      <c r="M47" s="70" t="s">
        <v>12</v>
      </c>
      <c r="N47" s="13" t="s">
        <v>27</v>
      </c>
      <c r="O47" s="110" t="s">
        <v>34</v>
      </c>
    </row>
    <row r="48" spans="1:15" s="69" customFormat="1" ht="42.75" customHeight="1">
      <c r="A48" s="64"/>
      <c r="B48" s="64"/>
      <c r="C48" s="65">
        <v>8</v>
      </c>
      <c r="D48" s="72" t="s">
        <v>35</v>
      </c>
      <c r="E48" s="66" t="s">
        <v>16</v>
      </c>
      <c r="F48" s="67">
        <v>6</v>
      </c>
      <c r="G48" s="68">
        <v>1171.5</v>
      </c>
      <c r="H48" s="14">
        <f t="shared" si="4"/>
        <v>7029</v>
      </c>
      <c r="I48" s="15">
        <v>1193.99</v>
      </c>
      <c r="J48" s="14">
        <f t="shared" si="5"/>
        <v>7163.9400000000005</v>
      </c>
      <c r="K48" s="14">
        <f t="shared" si="6"/>
        <v>1182.745</v>
      </c>
      <c r="L48" s="16">
        <f t="shared" si="7"/>
        <v>7096.469999999999</v>
      </c>
      <c r="M48" s="70" t="s">
        <v>12</v>
      </c>
      <c r="N48" s="13" t="s">
        <v>19</v>
      </c>
      <c r="O48" s="110" t="s">
        <v>36</v>
      </c>
    </row>
    <row r="49" spans="1:15" s="69" customFormat="1" ht="43.5" customHeight="1">
      <c r="A49" s="64"/>
      <c r="B49" s="64"/>
      <c r="C49" s="65">
        <v>9</v>
      </c>
      <c r="D49" s="72" t="s">
        <v>37</v>
      </c>
      <c r="E49" s="66" t="s">
        <v>16</v>
      </c>
      <c r="F49" s="67">
        <v>5</v>
      </c>
      <c r="G49" s="68">
        <v>859.4</v>
      </c>
      <c r="H49" s="14">
        <f t="shared" si="4"/>
        <v>4297</v>
      </c>
      <c r="I49" s="15">
        <v>875.9</v>
      </c>
      <c r="J49" s="14">
        <f t="shared" si="5"/>
        <v>4379.5</v>
      </c>
      <c r="K49" s="14">
        <f t="shared" si="6"/>
        <v>867.65</v>
      </c>
      <c r="L49" s="16">
        <f t="shared" si="7"/>
        <v>4338.25</v>
      </c>
      <c r="M49" s="70" t="s">
        <v>12</v>
      </c>
      <c r="N49" s="13" t="s">
        <v>27</v>
      </c>
      <c r="O49" s="110" t="s">
        <v>38</v>
      </c>
    </row>
    <row r="50" spans="1:15" s="69" customFormat="1" ht="29.25" customHeight="1">
      <c r="A50" s="64"/>
      <c r="B50" s="64"/>
      <c r="C50" s="65">
        <v>10</v>
      </c>
      <c r="D50" s="72" t="s">
        <v>39</v>
      </c>
      <c r="E50" s="66" t="s">
        <v>16</v>
      </c>
      <c r="F50" s="67">
        <v>12</v>
      </c>
      <c r="G50" s="68">
        <v>1109.38</v>
      </c>
      <c r="H50" s="14">
        <f t="shared" si="4"/>
        <v>13312.560000000001</v>
      </c>
      <c r="I50" s="15">
        <v>1130.68</v>
      </c>
      <c r="J50" s="14">
        <f t="shared" si="5"/>
        <v>13568.16</v>
      </c>
      <c r="K50" s="14">
        <f t="shared" si="6"/>
        <v>1120.0300000000002</v>
      </c>
      <c r="L50" s="16">
        <f t="shared" si="7"/>
        <v>13440.360000000002</v>
      </c>
      <c r="M50" s="70" t="s">
        <v>12</v>
      </c>
      <c r="N50" s="13" t="s">
        <v>27</v>
      </c>
      <c r="O50" s="110" t="s">
        <v>40</v>
      </c>
    </row>
    <row r="51" spans="1:15" s="69" customFormat="1" ht="31.5" customHeight="1">
      <c r="A51" s="64"/>
      <c r="B51" s="64"/>
      <c r="C51" s="65">
        <v>11</v>
      </c>
      <c r="D51" s="72" t="s">
        <v>41</v>
      </c>
      <c r="E51" s="66" t="s">
        <v>16</v>
      </c>
      <c r="F51" s="67">
        <v>11</v>
      </c>
      <c r="G51" s="68">
        <v>937.06</v>
      </c>
      <c r="H51" s="14">
        <f t="shared" si="4"/>
        <v>10307.66</v>
      </c>
      <c r="I51" s="15">
        <v>955.05</v>
      </c>
      <c r="J51" s="14">
        <f t="shared" si="5"/>
        <v>10505.55</v>
      </c>
      <c r="K51" s="14">
        <f t="shared" si="6"/>
        <v>946.055</v>
      </c>
      <c r="L51" s="16">
        <f t="shared" si="7"/>
        <v>10406.605</v>
      </c>
      <c r="M51" s="70" t="s">
        <v>12</v>
      </c>
      <c r="N51" s="13" t="s">
        <v>19</v>
      </c>
      <c r="O51" s="110" t="s">
        <v>42</v>
      </c>
    </row>
    <row r="52" spans="1:15" s="69" customFormat="1" ht="49.5" customHeight="1">
      <c r="A52" s="64"/>
      <c r="B52" s="64"/>
      <c r="C52" s="65">
        <v>12</v>
      </c>
      <c r="D52" s="72" t="s">
        <v>43</v>
      </c>
      <c r="E52" s="66" t="s">
        <v>16</v>
      </c>
      <c r="F52" s="67">
        <v>4</v>
      </c>
      <c r="G52" s="68">
        <v>870.5</v>
      </c>
      <c r="H52" s="14">
        <f t="shared" si="4"/>
        <v>3482</v>
      </c>
      <c r="I52" s="15">
        <v>887.21</v>
      </c>
      <c r="J52" s="14">
        <f t="shared" si="5"/>
        <v>3548.84</v>
      </c>
      <c r="K52" s="14">
        <f t="shared" si="6"/>
        <v>878.855</v>
      </c>
      <c r="L52" s="16">
        <f t="shared" si="7"/>
        <v>3515.42</v>
      </c>
      <c r="M52" s="70" t="s">
        <v>12</v>
      </c>
      <c r="N52" s="13" t="s">
        <v>27</v>
      </c>
      <c r="O52" s="110" t="s">
        <v>44</v>
      </c>
    </row>
    <row r="53" spans="1:15" s="69" customFormat="1" ht="33.75" customHeight="1">
      <c r="A53" s="64"/>
      <c r="B53" s="64"/>
      <c r="C53" s="65">
        <v>13</v>
      </c>
      <c r="D53" s="72" t="s">
        <v>45</v>
      </c>
      <c r="E53" s="66" t="s">
        <v>16</v>
      </c>
      <c r="F53" s="67">
        <v>3</v>
      </c>
      <c r="G53" s="68">
        <v>4396.82</v>
      </c>
      <c r="H53" s="14">
        <f t="shared" si="4"/>
        <v>13190.46</v>
      </c>
      <c r="I53" s="15">
        <v>4481.24</v>
      </c>
      <c r="J53" s="14">
        <f t="shared" si="5"/>
        <v>13443.72</v>
      </c>
      <c r="K53" s="14">
        <f t="shared" si="6"/>
        <v>4439.03</v>
      </c>
      <c r="L53" s="16">
        <f t="shared" si="7"/>
        <v>13317.09</v>
      </c>
      <c r="M53" s="70" t="s">
        <v>12</v>
      </c>
      <c r="N53" s="13" t="s">
        <v>46</v>
      </c>
      <c r="O53" s="110" t="s">
        <v>47</v>
      </c>
    </row>
    <row r="54" spans="1:15" s="69" customFormat="1" ht="45.75" customHeight="1">
      <c r="A54" s="64"/>
      <c r="B54" s="64"/>
      <c r="C54" s="65">
        <v>14</v>
      </c>
      <c r="D54" s="72" t="s">
        <v>48</v>
      </c>
      <c r="E54" s="66" t="s">
        <v>11</v>
      </c>
      <c r="F54" s="67">
        <v>4</v>
      </c>
      <c r="G54" s="68">
        <v>4149.8</v>
      </c>
      <c r="H54" s="14">
        <f t="shared" si="4"/>
        <v>16599.2</v>
      </c>
      <c r="I54" s="15">
        <v>4229.48</v>
      </c>
      <c r="J54" s="14">
        <f t="shared" si="5"/>
        <v>16917.92</v>
      </c>
      <c r="K54" s="14">
        <f t="shared" si="6"/>
        <v>4189.639999999999</v>
      </c>
      <c r="L54" s="16">
        <f t="shared" si="7"/>
        <v>16758.559999999998</v>
      </c>
      <c r="M54" s="70" t="s">
        <v>12</v>
      </c>
      <c r="N54" s="13" t="s">
        <v>13</v>
      </c>
      <c r="O54" s="110" t="s">
        <v>49</v>
      </c>
    </row>
    <row r="55" spans="1:15" s="69" customFormat="1" ht="28.5" customHeight="1">
      <c r="A55" s="64"/>
      <c r="B55" s="64"/>
      <c r="C55" s="65">
        <v>15</v>
      </c>
      <c r="D55" s="72" t="s">
        <v>50</v>
      </c>
      <c r="E55" s="66" t="s">
        <v>16</v>
      </c>
      <c r="F55" s="67">
        <v>21</v>
      </c>
      <c r="G55" s="68">
        <v>517.71</v>
      </c>
      <c r="H55" s="14">
        <f t="shared" si="4"/>
        <v>10871.91</v>
      </c>
      <c r="I55" s="15">
        <v>527.65</v>
      </c>
      <c r="J55" s="14">
        <f t="shared" si="5"/>
        <v>11080.65</v>
      </c>
      <c r="K55" s="14">
        <f t="shared" si="6"/>
        <v>522.6800000000001</v>
      </c>
      <c r="L55" s="16">
        <f t="shared" si="7"/>
        <v>10976.28</v>
      </c>
      <c r="M55" s="70" t="s">
        <v>12</v>
      </c>
      <c r="N55" s="13" t="s">
        <v>27</v>
      </c>
      <c r="O55" s="110" t="s">
        <v>51</v>
      </c>
    </row>
    <row r="56" spans="1:15" s="69" customFormat="1" ht="45" customHeight="1">
      <c r="A56" s="64"/>
      <c r="B56" s="64"/>
      <c r="C56" s="65">
        <v>16</v>
      </c>
      <c r="D56" s="72" t="s">
        <v>52</v>
      </c>
      <c r="E56" s="66" t="s">
        <v>16</v>
      </c>
      <c r="F56" s="67">
        <v>11</v>
      </c>
      <c r="G56" s="68">
        <v>911.16</v>
      </c>
      <c r="H56" s="14">
        <f t="shared" si="4"/>
        <v>10022.76</v>
      </c>
      <c r="I56" s="15">
        <v>928.65</v>
      </c>
      <c r="J56" s="14">
        <f t="shared" si="5"/>
        <v>10215.15</v>
      </c>
      <c r="K56" s="14">
        <f t="shared" si="6"/>
        <v>919.905</v>
      </c>
      <c r="L56" s="16">
        <f t="shared" si="7"/>
        <v>10118.955</v>
      </c>
      <c r="M56" s="70" t="s">
        <v>12</v>
      </c>
      <c r="N56" s="13" t="s">
        <v>19</v>
      </c>
      <c r="O56" s="110" t="s">
        <v>53</v>
      </c>
    </row>
    <row r="57" spans="1:15" s="69" customFormat="1" ht="45" customHeight="1">
      <c r="A57" s="64"/>
      <c r="B57" s="64"/>
      <c r="C57" s="65">
        <v>17</v>
      </c>
      <c r="D57" s="72" t="s">
        <v>54</v>
      </c>
      <c r="E57" s="66" t="s">
        <v>16</v>
      </c>
      <c r="F57" s="67">
        <v>6</v>
      </c>
      <c r="G57" s="68">
        <v>937.06</v>
      </c>
      <c r="H57" s="14">
        <f t="shared" si="4"/>
        <v>5622.36</v>
      </c>
      <c r="I57" s="15">
        <v>955.05</v>
      </c>
      <c r="J57" s="14">
        <f t="shared" si="5"/>
        <v>5730.299999999999</v>
      </c>
      <c r="K57" s="14">
        <f t="shared" si="6"/>
        <v>946.055</v>
      </c>
      <c r="L57" s="16">
        <f t="shared" si="7"/>
        <v>5676.33</v>
      </c>
      <c r="M57" s="70" t="s">
        <v>12</v>
      </c>
      <c r="N57" s="13" t="s">
        <v>19</v>
      </c>
      <c r="O57" s="110" t="s">
        <v>55</v>
      </c>
    </row>
    <row r="58" spans="1:15" s="69" customFormat="1" ht="45" customHeight="1">
      <c r="A58" s="64"/>
      <c r="B58" s="64"/>
      <c r="C58" s="65">
        <v>18</v>
      </c>
      <c r="D58" s="80" t="s">
        <v>56</v>
      </c>
      <c r="E58" s="66" t="s">
        <v>16</v>
      </c>
      <c r="F58" s="67">
        <v>1</v>
      </c>
      <c r="G58" s="68">
        <v>2655.11</v>
      </c>
      <c r="H58" s="14">
        <f t="shared" si="4"/>
        <v>2655.11</v>
      </c>
      <c r="I58" s="15">
        <v>2706.09</v>
      </c>
      <c r="J58" s="14">
        <f t="shared" si="5"/>
        <v>2706.09</v>
      </c>
      <c r="K58" s="14">
        <f t="shared" si="6"/>
        <v>2680.6000000000004</v>
      </c>
      <c r="L58" s="16">
        <f t="shared" si="7"/>
        <v>2680.6000000000004</v>
      </c>
      <c r="M58" s="70" t="s">
        <v>12</v>
      </c>
      <c r="N58" s="13" t="s">
        <v>19</v>
      </c>
      <c r="O58" s="110" t="s">
        <v>57</v>
      </c>
    </row>
    <row r="59" spans="1:15" s="69" customFormat="1" ht="44.25" customHeight="1">
      <c r="A59" s="64"/>
      <c r="B59" s="64"/>
      <c r="C59" s="65">
        <v>19</v>
      </c>
      <c r="D59" s="72" t="s">
        <v>58</v>
      </c>
      <c r="E59" s="66" t="s">
        <v>16</v>
      </c>
      <c r="F59" s="67">
        <v>8</v>
      </c>
      <c r="G59" s="68">
        <v>2798.58</v>
      </c>
      <c r="H59" s="14">
        <f t="shared" si="4"/>
        <v>22388.64</v>
      </c>
      <c r="I59" s="15">
        <v>2852.31</v>
      </c>
      <c r="J59" s="14">
        <f t="shared" si="5"/>
        <v>22818.48</v>
      </c>
      <c r="K59" s="14">
        <f t="shared" si="6"/>
        <v>2825.4449999999997</v>
      </c>
      <c r="L59" s="16">
        <f t="shared" si="7"/>
        <v>22603.559999999998</v>
      </c>
      <c r="M59" s="70" t="s">
        <v>12</v>
      </c>
      <c r="N59" s="13" t="s">
        <v>27</v>
      </c>
      <c r="O59" s="110" t="s">
        <v>59</v>
      </c>
    </row>
    <row r="60" spans="1:15" s="69" customFormat="1" ht="43.5" customHeight="1">
      <c r="A60" s="64"/>
      <c r="B60" s="64"/>
      <c r="C60" s="65">
        <v>20</v>
      </c>
      <c r="D60" s="72" t="s">
        <v>60</v>
      </c>
      <c r="E60" s="66" t="s">
        <v>16</v>
      </c>
      <c r="F60" s="67">
        <v>2</v>
      </c>
      <c r="G60" s="68">
        <v>2733.5</v>
      </c>
      <c r="H60" s="14">
        <f t="shared" si="4"/>
        <v>5467</v>
      </c>
      <c r="I60" s="15">
        <v>2785.98</v>
      </c>
      <c r="J60" s="14">
        <f t="shared" si="5"/>
        <v>5571.96</v>
      </c>
      <c r="K60" s="14">
        <f t="shared" si="6"/>
        <v>2759.74</v>
      </c>
      <c r="L60" s="16">
        <f t="shared" si="7"/>
        <v>5519.48</v>
      </c>
      <c r="M60" s="70" t="s">
        <v>12</v>
      </c>
      <c r="N60" s="13" t="s">
        <v>22</v>
      </c>
      <c r="O60" s="110" t="s">
        <v>61</v>
      </c>
    </row>
    <row r="61" spans="1:15" s="69" customFormat="1" ht="44.25" customHeight="1">
      <c r="A61" s="64"/>
      <c r="B61" s="64"/>
      <c r="C61" s="65">
        <v>21</v>
      </c>
      <c r="D61" s="72" t="s">
        <v>62</v>
      </c>
      <c r="E61" s="66" t="s">
        <v>16</v>
      </c>
      <c r="F61" s="67">
        <v>7</v>
      </c>
      <c r="G61" s="68">
        <v>4686.01</v>
      </c>
      <c r="H61" s="14">
        <f t="shared" si="4"/>
        <v>32802.07</v>
      </c>
      <c r="I61" s="15">
        <v>4775.98</v>
      </c>
      <c r="J61" s="14">
        <f t="shared" si="5"/>
        <v>33431.86</v>
      </c>
      <c r="K61" s="14">
        <f t="shared" si="6"/>
        <v>4730.995</v>
      </c>
      <c r="L61" s="16">
        <f t="shared" si="7"/>
        <v>33116.965</v>
      </c>
      <c r="M61" s="70" t="s">
        <v>12</v>
      </c>
      <c r="N61" s="13" t="s">
        <v>27</v>
      </c>
      <c r="O61" s="110" t="s">
        <v>63</v>
      </c>
    </row>
    <row r="62" spans="1:15" s="69" customFormat="1" ht="49.5" customHeight="1">
      <c r="A62" s="64"/>
      <c r="B62" s="64"/>
      <c r="C62" s="65">
        <v>22</v>
      </c>
      <c r="D62" s="72" t="s">
        <v>64</v>
      </c>
      <c r="E62" s="66" t="s">
        <v>16</v>
      </c>
      <c r="F62" s="67">
        <v>5</v>
      </c>
      <c r="G62" s="68">
        <v>1978.39</v>
      </c>
      <c r="H62" s="14">
        <f t="shared" si="4"/>
        <v>9891.95</v>
      </c>
      <c r="I62" s="15">
        <v>2016.38</v>
      </c>
      <c r="J62" s="14">
        <f t="shared" si="5"/>
        <v>10081.900000000001</v>
      </c>
      <c r="K62" s="14">
        <f t="shared" si="6"/>
        <v>1997.3850000000002</v>
      </c>
      <c r="L62" s="16">
        <f t="shared" si="7"/>
        <v>9986.925000000001</v>
      </c>
      <c r="M62" s="70" t="s">
        <v>12</v>
      </c>
      <c r="N62" s="13" t="s">
        <v>65</v>
      </c>
      <c r="O62" s="110" t="s">
        <v>66</v>
      </c>
    </row>
    <row r="63" spans="1:15" s="69" customFormat="1" ht="45.75" customHeight="1">
      <c r="A63" s="64"/>
      <c r="B63" s="64"/>
      <c r="C63" s="65">
        <v>23</v>
      </c>
      <c r="D63" s="72" t="s">
        <v>106</v>
      </c>
      <c r="E63" s="66" t="s">
        <v>16</v>
      </c>
      <c r="F63" s="67">
        <v>6</v>
      </c>
      <c r="G63" s="68">
        <v>7435.04</v>
      </c>
      <c r="H63" s="14">
        <f t="shared" si="4"/>
        <v>44610.24</v>
      </c>
      <c r="I63" s="15">
        <v>7577.79</v>
      </c>
      <c r="J63" s="14">
        <f t="shared" si="5"/>
        <v>45466.74</v>
      </c>
      <c r="K63" s="14">
        <f t="shared" si="6"/>
        <v>7506.415</v>
      </c>
      <c r="L63" s="16">
        <f t="shared" si="7"/>
        <v>45038.49</v>
      </c>
      <c r="M63" s="70" t="s">
        <v>12</v>
      </c>
      <c r="N63" s="13" t="s">
        <v>67</v>
      </c>
      <c r="O63" s="110" t="s">
        <v>105</v>
      </c>
    </row>
    <row r="64" spans="1:15" s="69" customFormat="1" ht="46.5" customHeight="1">
      <c r="A64" s="64"/>
      <c r="B64" s="64"/>
      <c r="C64" s="65">
        <v>24</v>
      </c>
      <c r="D64" s="72" t="s">
        <v>68</v>
      </c>
      <c r="E64" s="66" t="s">
        <v>16</v>
      </c>
      <c r="F64" s="67">
        <v>3</v>
      </c>
      <c r="G64" s="68">
        <v>4692.66</v>
      </c>
      <c r="H64" s="14">
        <f t="shared" si="4"/>
        <v>14077.98</v>
      </c>
      <c r="I64" s="15">
        <v>4782.76</v>
      </c>
      <c r="J64" s="14">
        <f t="shared" si="5"/>
        <v>14348.28</v>
      </c>
      <c r="K64" s="14">
        <f t="shared" si="6"/>
        <v>4737.71</v>
      </c>
      <c r="L64" s="16">
        <f t="shared" si="7"/>
        <v>14213.130000000001</v>
      </c>
      <c r="M64" s="70" t="s">
        <v>12</v>
      </c>
      <c r="N64" s="13" t="s">
        <v>27</v>
      </c>
      <c r="O64" s="110" t="s">
        <v>69</v>
      </c>
    </row>
    <row r="65" spans="1:15" s="69" customFormat="1" ht="53.25" customHeight="1">
      <c r="A65" s="64"/>
      <c r="B65" s="64"/>
      <c r="C65" s="65">
        <v>25</v>
      </c>
      <c r="D65" s="72" t="s">
        <v>70</v>
      </c>
      <c r="E65" s="66" t="s">
        <v>16</v>
      </c>
      <c r="F65" s="67">
        <v>5</v>
      </c>
      <c r="G65" s="68">
        <v>1496.92</v>
      </c>
      <c r="H65" s="14">
        <f t="shared" si="4"/>
        <v>7484.6</v>
      </c>
      <c r="I65" s="15">
        <v>1525.66</v>
      </c>
      <c r="J65" s="14">
        <f t="shared" si="5"/>
        <v>7628.3</v>
      </c>
      <c r="K65" s="14">
        <f t="shared" si="6"/>
        <v>1511.29</v>
      </c>
      <c r="L65" s="16">
        <f t="shared" si="7"/>
        <v>7556.45</v>
      </c>
      <c r="M65" s="70" t="s">
        <v>12</v>
      </c>
      <c r="N65" s="13" t="s">
        <v>27</v>
      </c>
      <c r="O65" s="110" t="s">
        <v>71</v>
      </c>
    </row>
    <row r="66" spans="1:15" s="69" customFormat="1" ht="33" customHeight="1">
      <c r="A66" s="64"/>
      <c r="B66" s="64"/>
      <c r="C66" s="65">
        <v>26</v>
      </c>
      <c r="D66" s="72" t="s">
        <v>72</v>
      </c>
      <c r="E66" s="66" t="s">
        <v>16</v>
      </c>
      <c r="F66" s="67">
        <v>5</v>
      </c>
      <c r="G66" s="68">
        <v>488.13</v>
      </c>
      <c r="H66" s="14">
        <f t="shared" si="4"/>
        <v>2440.65</v>
      </c>
      <c r="I66" s="15">
        <v>497.5</v>
      </c>
      <c r="J66" s="14">
        <f t="shared" si="5"/>
        <v>2487.5</v>
      </c>
      <c r="K66" s="14">
        <f t="shared" si="6"/>
        <v>492.815</v>
      </c>
      <c r="L66" s="16">
        <f t="shared" si="7"/>
        <v>2464.075</v>
      </c>
      <c r="M66" s="70" t="s">
        <v>12</v>
      </c>
      <c r="N66" s="13" t="s">
        <v>22</v>
      </c>
      <c r="O66" s="110" t="s">
        <v>73</v>
      </c>
    </row>
    <row r="67" spans="1:15" s="69" customFormat="1" ht="32.25" customHeight="1">
      <c r="A67" s="64"/>
      <c r="B67" s="64"/>
      <c r="C67" s="65">
        <v>27</v>
      </c>
      <c r="D67" s="72" t="s">
        <v>74</v>
      </c>
      <c r="E67" s="66" t="s">
        <v>16</v>
      </c>
      <c r="F67" s="67">
        <v>1</v>
      </c>
      <c r="G67" s="68">
        <v>1848.22</v>
      </c>
      <c r="H67" s="14">
        <f t="shared" si="4"/>
        <v>1848.22</v>
      </c>
      <c r="I67" s="15">
        <v>1883.71</v>
      </c>
      <c r="J67" s="14">
        <f t="shared" si="5"/>
        <v>1883.71</v>
      </c>
      <c r="K67" s="14">
        <f t="shared" si="6"/>
        <v>1865.9650000000001</v>
      </c>
      <c r="L67" s="16">
        <f t="shared" si="7"/>
        <v>1865.9650000000001</v>
      </c>
      <c r="M67" s="70" t="s">
        <v>12</v>
      </c>
      <c r="N67" s="13" t="s">
        <v>27</v>
      </c>
      <c r="O67" s="110" t="s">
        <v>75</v>
      </c>
    </row>
    <row r="68" spans="1:15" s="69" customFormat="1" ht="60" customHeight="1">
      <c r="A68" s="64"/>
      <c r="B68" s="64"/>
      <c r="C68" s="65">
        <v>28</v>
      </c>
      <c r="D68" s="72" t="s">
        <v>76</v>
      </c>
      <c r="E68" s="66" t="s">
        <v>16</v>
      </c>
      <c r="F68" s="67">
        <v>8</v>
      </c>
      <c r="G68" s="68">
        <v>10934.01</v>
      </c>
      <c r="H68" s="14">
        <f t="shared" si="4"/>
        <v>87472.08</v>
      </c>
      <c r="I68" s="15">
        <v>11143.94</v>
      </c>
      <c r="J68" s="14">
        <f t="shared" si="5"/>
        <v>89151.52</v>
      </c>
      <c r="K68" s="14">
        <f t="shared" si="6"/>
        <v>11038.975</v>
      </c>
      <c r="L68" s="16">
        <f t="shared" si="7"/>
        <v>88311.8</v>
      </c>
      <c r="M68" s="70" t="s">
        <v>12</v>
      </c>
      <c r="N68" s="13" t="s">
        <v>19</v>
      </c>
      <c r="O68" s="110" t="s">
        <v>77</v>
      </c>
    </row>
    <row r="69" spans="1:15" s="69" customFormat="1" ht="42.75" customHeight="1">
      <c r="A69" s="64"/>
      <c r="B69" s="64"/>
      <c r="C69" s="65">
        <v>29</v>
      </c>
      <c r="D69" s="72" t="s">
        <v>78</v>
      </c>
      <c r="E69" s="66" t="s">
        <v>16</v>
      </c>
      <c r="F69" s="67">
        <v>5</v>
      </c>
      <c r="G69" s="68">
        <v>2538.25</v>
      </c>
      <c r="H69" s="14">
        <f t="shared" si="4"/>
        <v>12691.25</v>
      </c>
      <c r="I69" s="15">
        <v>2586.98</v>
      </c>
      <c r="J69" s="14">
        <f t="shared" si="5"/>
        <v>12934.9</v>
      </c>
      <c r="K69" s="14">
        <f t="shared" si="6"/>
        <v>2562.615</v>
      </c>
      <c r="L69" s="16">
        <f t="shared" si="7"/>
        <v>12813.074999999999</v>
      </c>
      <c r="M69" s="70" t="s">
        <v>12</v>
      </c>
      <c r="N69" s="13" t="s">
        <v>27</v>
      </c>
      <c r="O69" s="110" t="s">
        <v>79</v>
      </c>
    </row>
    <row r="70" spans="1:15" s="69" customFormat="1" ht="67.5" customHeight="1">
      <c r="A70" s="64"/>
      <c r="B70" s="64"/>
      <c r="C70" s="65">
        <v>30</v>
      </c>
      <c r="D70" s="72" t="s">
        <v>80</v>
      </c>
      <c r="E70" s="66" t="s">
        <v>16</v>
      </c>
      <c r="F70" s="67">
        <v>5</v>
      </c>
      <c r="G70" s="68">
        <v>822.42</v>
      </c>
      <c r="H70" s="14">
        <f t="shared" si="4"/>
        <v>4112.099999999999</v>
      </c>
      <c r="I70" s="15">
        <v>838.21</v>
      </c>
      <c r="J70" s="14">
        <f t="shared" si="5"/>
        <v>4191.05</v>
      </c>
      <c r="K70" s="14">
        <f t="shared" si="6"/>
        <v>830.315</v>
      </c>
      <c r="L70" s="16">
        <f t="shared" si="7"/>
        <v>4151.575000000001</v>
      </c>
      <c r="M70" s="70" t="s">
        <v>12</v>
      </c>
      <c r="N70" s="13" t="s">
        <v>19</v>
      </c>
      <c r="O70" s="110" t="s">
        <v>81</v>
      </c>
    </row>
    <row r="71" spans="1:15" s="69" customFormat="1" ht="44.25" customHeight="1">
      <c r="A71" s="64"/>
      <c r="B71" s="64"/>
      <c r="C71" s="65">
        <v>31</v>
      </c>
      <c r="D71" s="72" t="s">
        <v>82</v>
      </c>
      <c r="E71" s="66" t="s">
        <v>16</v>
      </c>
      <c r="F71" s="67">
        <v>6</v>
      </c>
      <c r="G71" s="68">
        <v>1894.07</v>
      </c>
      <c r="H71" s="14">
        <f t="shared" si="4"/>
        <v>11364.42</v>
      </c>
      <c r="I71" s="15">
        <v>1930.44</v>
      </c>
      <c r="J71" s="14">
        <f t="shared" si="5"/>
        <v>11582.64</v>
      </c>
      <c r="K71" s="14">
        <f t="shared" si="6"/>
        <v>1912.255</v>
      </c>
      <c r="L71" s="16">
        <f t="shared" si="7"/>
        <v>11473.53</v>
      </c>
      <c r="M71" s="70" t="s">
        <v>12</v>
      </c>
      <c r="N71" s="13" t="s">
        <v>27</v>
      </c>
      <c r="O71" s="110" t="s">
        <v>83</v>
      </c>
    </row>
    <row r="72" spans="1:15" s="69" customFormat="1" ht="39.75" customHeight="1">
      <c r="A72" s="64"/>
      <c r="B72" s="64"/>
      <c r="C72" s="65">
        <v>32</v>
      </c>
      <c r="D72" s="72" t="s">
        <v>84</v>
      </c>
      <c r="E72" s="66" t="s">
        <v>16</v>
      </c>
      <c r="F72" s="67">
        <v>4</v>
      </c>
      <c r="G72" s="68">
        <v>2798.58</v>
      </c>
      <c r="H72" s="14">
        <f t="shared" si="4"/>
        <v>11194.32</v>
      </c>
      <c r="I72" s="15">
        <v>2852.31</v>
      </c>
      <c r="J72" s="14">
        <f t="shared" si="5"/>
        <v>11409.24</v>
      </c>
      <c r="K72" s="14">
        <f t="shared" si="6"/>
        <v>2825.4449999999997</v>
      </c>
      <c r="L72" s="16">
        <f t="shared" si="7"/>
        <v>11301.779999999999</v>
      </c>
      <c r="M72" s="70" t="s">
        <v>12</v>
      </c>
      <c r="N72" s="13" t="s">
        <v>22</v>
      </c>
      <c r="O72" s="110" t="s">
        <v>85</v>
      </c>
    </row>
    <row r="73" spans="1:15" s="69" customFormat="1" ht="31.5" customHeight="1">
      <c r="A73" s="64"/>
      <c r="B73" s="64"/>
      <c r="C73" s="65">
        <v>33</v>
      </c>
      <c r="D73" s="73" t="s">
        <v>113</v>
      </c>
      <c r="E73" s="66" t="s">
        <v>11</v>
      </c>
      <c r="F73" s="67">
        <v>1</v>
      </c>
      <c r="G73" s="68">
        <v>13120.97</v>
      </c>
      <c r="H73" s="14">
        <f t="shared" si="4"/>
        <v>13120.97</v>
      </c>
      <c r="I73" s="15">
        <v>13372.89</v>
      </c>
      <c r="J73" s="14">
        <f t="shared" si="5"/>
        <v>13372.89</v>
      </c>
      <c r="K73" s="14">
        <f t="shared" si="6"/>
        <v>13246.93</v>
      </c>
      <c r="L73" s="16">
        <f t="shared" si="7"/>
        <v>13246.93</v>
      </c>
      <c r="M73" s="70" t="s">
        <v>12</v>
      </c>
      <c r="N73" s="13" t="s">
        <v>19</v>
      </c>
      <c r="O73" s="110" t="s">
        <v>123</v>
      </c>
    </row>
    <row r="74" spans="1:15" s="69" customFormat="1" ht="31.5" customHeight="1">
      <c r="A74" s="64"/>
      <c r="B74" s="64"/>
      <c r="C74" s="65">
        <v>34</v>
      </c>
      <c r="D74" s="73" t="s">
        <v>125</v>
      </c>
      <c r="E74" s="66" t="s">
        <v>11</v>
      </c>
      <c r="F74" s="67">
        <v>2</v>
      </c>
      <c r="G74" s="68">
        <v>7534.15</v>
      </c>
      <c r="H74" s="14">
        <f t="shared" si="4"/>
        <v>15068.3</v>
      </c>
      <c r="I74" s="15">
        <v>7678.81</v>
      </c>
      <c r="J74" s="14">
        <f t="shared" si="5"/>
        <v>15357.62</v>
      </c>
      <c r="K74" s="14">
        <f t="shared" si="6"/>
        <v>7606.48</v>
      </c>
      <c r="L74" s="16">
        <f t="shared" si="7"/>
        <v>15212.96</v>
      </c>
      <c r="M74" s="70" t="s">
        <v>12</v>
      </c>
      <c r="N74" s="13" t="s">
        <v>19</v>
      </c>
      <c r="O74" s="110" t="s">
        <v>127</v>
      </c>
    </row>
    <row r="75" spans="1:15" s="69" customFormat="1" ht="31.5" customHeight="1">
      <c r="A75" s="64"/>
      <c r="B75" s="64"/>
      <c r="C75" s="65">
        <v>35</v>
      </c>
      <c r="D75" s="73" t="s">
        <v>128</v>
      </c>
      <c r="E75" s="66" t="s">
        <v>11</v>
      </c>
      <c r="F75" s="67">
        <v>1</v>
      </c>
      <c r="G75" s="68">
        <v>4745.18</v>
      </c>
      <c r="H75" s="14">
        <f t="shared" si="4"/>
        <v>4745.18</v>
      </c>
      <c r="I75" s="15">
        <v>4836.29</v>
      </c>
      <c r="J75" s="14">
        <f t="shared" si="5"/>
        <v>4836.29</v>
      </c>
      <c r="K75" s="14">
        <f t="shared" si="6"/>
        <v>4790.735000000001</v>
      </c>
      <c r="L75" s="16">
        <f t="shared" si="7"/>
        <v>4790.735000000001</v>
      </c>
      <c r="M75" s="70" t="s">
        <v>12</v>
      </c>
      <c r="N75" s="13" t="s">
        <v>22</v>
      </c>
      <c r="O75" s="110" t="s">
        <v>130</v>
      </c>
    </row>
    <row r="76" spans="1:15" s="69" customFormat="1" ht="31.5" customHeight="1">
      <c r="A76" s="64"/>
      <c r="B76" s="64"/>
      <c r="C76" s="65">
        <v>36</v>
      </c>
      <c r="D76" s="73" t="s">
        <v>114</v>
      </c>
      <c r="E76" s="66" t="s">
        <v>11</v>
      </c>
      <c r="F76" s="67">
        <v>1</v>
      </c>
      <c r="G76" s="68">
        <v>5935.9</v>
      </c>
      <c r="H76" s="14">
        <f t="shared" si="4"/>
        <v>5935.9</v>
      </c>
      <c r="I76" s="15">
        <v>6049.87</v>
      </c>
      <c r="J76" s="14">
        <f t="shared" si="5"/>
        <v>6049.87</v>
      </c>
      <c r="K76" s="14">
        <f t="shared" si="6"/>
        <v>5992.885</v>
      </c>
      <c r="L76" s="16">
        <f t="shared" si="7"/>
        <v>5992.885</v>
      </c>
      <c r="M76" s="70" t="s">
        <v>12</v>
      </c>
      <c r="N76" s="13" t="s">
        <v>27</v>
      </c>
      <c r="O76" s="110" t="s">
        <v>124</v>
      </c>
    </row>
    <row r="77" spans="1:15" ht="26.25" customHeight="1">
      <c r="A77" s="24"/>
      <c r="B77" s="24"/>
      <c r="C77" s="25"/>
      <c r="D77" s="26"/>
      <c r="E77" s="27"/>
      <c r="F77" s="28"/>
      <c r="G77" s="33" t="s">
        <v>5</v>
      </c>
      <c r="H77" s="30">
        <f>SUM(H41:H76)</f>
        <v>462158.5099999999</v>
      </c>
      <c r="I77" s="33" t="s">
        <v>5</v>
      </c>
      <c r="J77" s="30">
        <f>SUM(J41:J76)</f>
        <v>471030.85000000003</v>
      </c>
      <c r="K77" s="33"/>
      <c r="L77" s="31">
        <f>SUM(L41:L76)</f>
        <v>466594.68000000005</v>
      </c>
      <c r="M77" s="31"/>
      <c r="N77" s="32"/>
      <c r="O77" s="111"/>
    </row>
    <row r="78" spans="1:15" ht="15" customHeight="1">
      <c r="A78" s="24"/>
      <c r="B78" s="24"/>
      <c r="C78" s="25"/>
      <c r="D78" s="26"/>
      <c r="E78" s="27"/>
      <c r="F78" s="28"/>
      <c r="G78" s="29"/>
      <c r="H78" s="30"/>
      <c r="I78" s="15"/>
      <c r="J78" s="30"/>
      <c r="K78" s="30"/>
      <c r="L78" s="31"/>
      <c r="M78" s="31"/>
      <c r="N78" s="32"/>
      <c r="O78" s="58"/>
    </row>
    <row r="79" spans="1:15" ht="15" customHeight="1">
      <c r="A79" s="24"/>
      <c r="B79" s="24"/>
      <c r="C79" s="127" t="s">
        <v>135</v>
      </c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</row>
    <row r="80" spans="1:15" s="69" customFormat="1" ht="44.25" customHeight="1">
      <c r="A80" s="64"/>
      <c r="B80" s="64"/>
      <c r="C80" s="65">
        <v>1</v>
      </c>
      <c r="D80" s="76" t="s">
        <v>87</v>
      </c>
      <c r="E80" s="66" t="s">
        <v>132</v>
      </c>
      <c r="F80" s="67">
        <v>6</v>
      </c>
      <c r="G80" s="68">
        <v>573.44</v>
      </c>
      <c r="H80" s="14">
        <f aca="true" t="shared" si="8" ref="H80:H92">F80*G80</f>
        <v>3440.6400000000003</v>
      </c>
      <c r="I80" s="15">
        <v>584.45</v>
      </c>
      <c r="J80" s="14">
        <f aca="true" t="shared" si="9" ref="J80:J92">I80*F80</f>
        <v>3506.7000000000003</v>
      </c>
      <c r="K80" s="14">
        <f aca="true" t="shared" si="10" ref="K80:K92">(G80+I80)/2</f>
        <v>578.945</v>
      </c>
      <c r="L80" s="16">
        <f aca="true" t="shared" si="11" ref="L80:L92">F80*K80</f>
        <v>3473.67</v>
      </c>
      <c r="M80" s="70" t="s">
        <v>12</v>
      </c>
      <c r="N80" s="13" t="s">
        <v>13</v>
      </c>
      <c r="O80" s="110" t="s">
        <v>17</v>
      </c>
    </row>
    <row r="81" spans="1:15" s="69" customFormat="1" ht="43.5" customHeight="1">
      <c r="A81" s="64"/>
      <c r="B81" s="64"/>
      <c r="C81" s="65">
        <v>2</v>
      </c>
      <c r="D81" s="76" t="s">
        <v>88</v>
      </c>
      <c r="E81" s="66" t="s">
        <v>132</v>
      </c>
      <c r="F81" s="67">
        <v>8</v>
      </c>
      <c r="G81" s="68">
        <v>1186.41</v>
      </c>
      <c r="H81" s="14">
        <f t="shared" si="8"/>
        <v>9491.28</v>
      </c>
      <c r="I81" s="15">
        <v>1209.19</v>
      </c>
      <c r="J81" s="14">
        <f t="shared" si="9"/>
        <v>9673.52</v>
      </c>
      <c r="K81" s="14">
        <f t="shared" si="10"/>
        <v>1197.8000000000002</v>
      </c>
      <c r="L81" s="16">
        <f t="shared" si="11"/>
        <v>9582.400000000001</v>
      </c>
      <c r="M81" s="70" t="s">
        <v>12</v>
      </c>
      <c r="N81" s="13" t="s">
        <v>19</v>
      </c>
      <c r="O81" s="110" t="s">
        <v>17</v>
      </c>
    </row>
    <row r="82" spans="1:15" s="69" customFormat="1" ht="48" customHeight="1">
      <c r="A82" s="64"/>
      <c r="B82" s="64"/>
      <c r="C82" s="65">
        <v>3</v>
      </c>
      <c r="D82" s="76" t="s">
        <v>89</v>
      </c>
      <c r="E82" s="66" t="s">
        <v>132</v>
      </c>
      <c r="F82" s="67">
        <v>2</v>
      </c>
      <c r="G82" s="68">
        <v>5046.23</v>
      </c>
      <c r="H82" s="14">
        <f t="shared" si="8"/>
        <v>10092.46</v>
      </c>
      <c r="I82" s="15">
        <v>5143.12</v>
      </c>
      <c r="J82" s="14">
        <f t="shared" si="9"/>
        <v>10286.24</v>
      </c>
      <c r="K82" s="14">
        <f t="shared" si="10"/>
        <v>5094.674999999999</v>
      </c>
      <c r="L82" s="16">
        <f t="shared" si="11"/>
        <v>10189.349999999999</v>
      </c>
      <c r="M82" s="70" t="s">
        <v>12</v>
      </c>
      <c r="N82" s="13" t="s">
        <v>19</v>
      </c>
      <c r="O82" s="110" t="s">
        <v>86</v>
      </c>
    </row>
    <row r="83" spans="1:15" s="69" customFormat="1" ht="48" customHeight="1">
      <c r="A83" s="64"/>
      <c r="B83" s="64"/>
      <c r="C83" s="65">
        <v>4</v>
      </c>
      <c r="D83" s="76" t="s">
        <v>126</v>
      </c>
      <c r="E83" s="66" t="s">
        <v>132</v>
      </c>
      <c r="F83" s="67">
        <v>2</v>
      </c>
      <c r="G83" s="68">
        <v>3313.27</v>
      </c>
      <c r="H83" s="14">
        <f t="shared" si="8"/>
        <v>6626.54</v>
      </c>
      <c r="I83" s="15">
        <v>3376.88</v>
      </c>
      <c r="J83" s="14">
        <f t="shared" si="9"/>
        <v>6753.76</v>
      </c>
      <c r="K83" s="14">
        <f t="shared" si="10"/>
        <v>3345.075</v>
      </c>
      <c r="L83" s="16">
        <f t="shared" si="11"/>
        <v>6690.15</v>
      </c>
      <c r="M83" s="70" t="s">
        <v>12</v>
      </c>
      <c r="N83" s="13" t="s">
        <v>22</v>
      </c>
      <c r="O83" s="110" t="s">
        <v>86</v>
      </c>
    </row>
    <row r="84" spans="1:15" s="69" customFormat="1" ht="46.5" customHeight="1">
      <c r="A84" s="64"/>
      <c r="B84" s="64"/>
      <c r="C84" s="65">
        <v>5</v>
      </c>
      <c r="D84" s="76" t="s">
        <v>90</v>
      </c>
      <c r="E84" s="66" t="s">
        <v>132</v>
      </c>
      <c r="F84" s="67">
        <v>8</v>
      </c>
      <c r="G84" s="68">
        <v>11207.67</v>
      </c>
      <c r="H84" s="14">
        <f t="shared" si="8"/>
        <v>89661.36</v>
      </c>
      <c r="I84" s="15">
        <v>11422.86</v>
      </c>
      <c r="J84" s="14">
        <f t="shared" si="9"/>
        <v>91382.88</v>
      </c>
      <c r="K84" s="14">
        <f t="shared" si="10"/>
        <v>11315.265</v>
      </c>
      <c r="L84" s="16">
        <f t="shared" si="11"/>
        <v>90522.12</v>
      </c>
      <c r="M84" s="70" t="s">
        <v>12</v>
      </c>
      <c r="N84" s="13" t="s">
        <v>19</v>
      </c>
      <c r="O84" s="110" t="s">
        <v>91</v>
      </c>
    </row>
    <row r="85" spans="1:15" s="69" customFormat="1" ht="48.75" customHeight="1">
      <c r="A85" s="64"/>
      <c r="B85" s="64"/>
      <c r="C85" s="65">
        <v>6</v>
      </c>
      <c r="D85" s="76" t="s">
        <v>92</v>
      </c>
      <c r="E85" s="66" t="s">
        <v>132</v>
      </c>
      <c r="F85" s="67">
        <v>5</v>
      </c>
      <c r="G85" s="68">
        <v>2379.99</v>
      </c>
      <c r="H85" s="14">
        <f t="shared" si="8"/>
        <v>11899.949999999999</v>
      </c>
      <c r="I85" s="15">
        <v>2425.69</v>
      </c>
      <c r="J85" s="14">
        <f t="shared" si="9"/>
        <v>12128.45</v>
      </c>
      <c r="K85" s="14">
        <f t="shared" si="10"/>
        <v>2402.84</v>
      </c>
      <c r="L85" s="16">
        <f t="shared" si="11"/>
        <v>12014.2</v>
      </c>
      <c r="M85" s="70" t="s">
        <v>12</v>
      </c>
      <c r="N85" s="13" t="s">
        <v>22</v>
      </c>
      <c r="O85" s="110" t="s">
        <v>93</v>
      </c>
    </row>
    <row r="86" spans="1:15" s="69" customFormat="1" ht="43.5" customHeight="1">
      <c r="A86" s="64"/>
      <c r="B86" s="64"/>
      <c r="C86" s="65">
        <v>7</v>
      </c>
      <c r="D86" s="76" t="s">
        <v>94</v>
      </c>
      <c r="E86" s="66" t="s">
        <v>132</v>
      </c>
      <c r="F86" s="67">
        <v>6</v>
      </c>
      <c r="G86" s="68">
        <v>3486.4</v>
      </c>
      <c r="H86" s="14">
        <f t="shared" si="8"/>
        <v>20918.4</v>
      </c>
      <c r="I86" s="15">
        <v>3553.34</v>
      </c>
      <c r="J86" s="14">
        <f t="shared" si="9"/>
        <v>21320.04</v>
      </c>
      <c r="K86" s="14">
        <f t="shared" si="10"/>
        <v>3519.87</v>
      </c>
      <c r="L86" s="16">
        <f t="shared" si="11"/>
        <v>21119.22</v>
      </c>
      <c r="M86" s="70" t="s">
        <v>12</v>
      </c>
      <c r="N86" s="13" t="s">
        <v>27</v>
      </c>
      <c r="O86" s="110" t="s">
        <v>95</v>
      </c>
    </row>
    <row r="87" spans="1:15" s="69" customFormat="1" ht="47.25" customHeight="1">
      <c r="A87" s="64"/>
      <c r="B87" s="64"/>
      <c r="C87" s="65">
        <v>8</v>
      </c>
      <c r="D87" s="76" t="s">
        <v>96</v>
      </c>
      <c r="E87" s="66" t="s">
        <v>132</v>
      </c>
      <c r="F87" s="67">
        <v>6</v>
      </c>
      <c r="G87" s="68">
        <v>2847.39</v>
      </c>
      <c r="H87" s="14">
        <f t="shared" si="8"/>
        <v>17084.34</v>
      </c>
      <c r="I87" s="15">
        <v>2902.06</v>
      </c>
      <c r="J87" s="14">
        <f t="shared" si="9"/>
        <v>17412.36</v>
      </c>
      <c r="K87" s="14">
        <f t="shared" si="10"/>
        <v>2874.725</v>
      </c>
      <c r="L87" s="16">
        <f t="shared" si="11"/>
        <v>17248.35</v>
      </c>
      <c r="M87" s="70" t="s">
        <v>12</v>
      </c>
      <c r="N87" s="13" t="s">
        <v>27</v>
      </c>
      <c r="O87" s="110" t="s">
        <v>97</v>
      </c>
    </row>
    <row r="88" spans="1:15" s="69" customFormat="1" ht="44.25" customHeight="1">
      <c r="A88" s="64"/>
      <c r="B88" s="64"/>
      <c r="C88" s="65">
        <v>9</v>
      </c>
      <c r="D88" s="76" t="s">
        <v>98</v>
      </c>
      <c r="E88" s="66" t="s">
        <v>132</v>
      </c>
      <c r="F88" s="67">
        <v>6</v>
      </c>
      <c r="G88" s="68">
        <v>3800.72</v>
      </c>
      <c r="H88" s="14">
        <f t="shared" si="8"/>
        <v>22804.32</v>
      </c>
      <c r="I88" s="15">
        <v>3873.69</v>
      </c>
      <c r="J88" s="14">
        <f t="shared" si="9"/>
        <v>23242.14</v>
      </c>
      <c r="K88" s="14">
        <f t="shared" si="10"/>
        <v>3837.205</v>
      </c>
      <c r="L88" s="16">
        <f t="shared" si="11"/>
        <v>23023.23</v>
      </c>
      <c r="M88" s="70" t="s">
        <v>12</v>
      </c>
      <c r="N88" s="13" t="s">
        <v>27</v>
      </c>
      <c r="O88" s="110" t="s">
        <v>99</v>
      </c>
    </row>
    <row r="89" spans="1:15" s="69" customFormat="1" ht="48.75" customHeight="1">
      <c r="A89" s="64"/>
      <c r="B89" s="64"/>
      <c r="C89" s="65">
        <v>10</v>
      </c>
      <c r="D89" s="76" t="s">
        <v>100</v>
      </c>
      <c r="E89" s="66" t="s">
        <v>132</v>
      </c>
      <c r="F89" s="67">
        <v>2</v>
      </c>
      <c r="G89" s="68">
        <v>5336.84</v>
      </c>
      <c r="H89" s="14">
        <f t="shared" si="8"/>
        <v>10673.68</v>
      </c>
      <c r="I89" s="15">
        <v>5439.31</v>
      </c>
      <c r="J89" s="14">
        <f t="shared" si="9"/>
        <v>10878.62</v>
      </c>
      <c r="K89" s="14">
        <f t="shared" si="10"/>
        <v>5388.075000000001</v>
      </c>
      <c r="L89" s="16">
        <f t="shared" si="11"/>
        <v>10776.150000000001</v>
      </c>
      <c r="M89" s="70" t="s">
        <v>12</v>
      </c>
      <c r="N89" s="13" t="s">
        <v>19</v>
      </c>
      <c r="O89" s="110" t="s">
        <v>101</v>
      </c>
    </row>
    <row r="90" spans="1:15" s="69" customFormat="1" ht="48.75" customHeight="1">
      <c r="A90" s="64"/>
      <c r="B90" s="64"/>
      <c r="C90" s="65">
        <v>11</v>
      </c>
      <c r="D90" s="73" t="s">
        <v>103</v>
      </c>
      <c r="E90" s="66" t="s">
        <v>132</v>
      </c>
      <c r="F90" s="67">
        <v>1</v>
      </c>
      <c r="G90" s="68">
        <v>22310.3</v>
      </c>
      <c r="H90" s="14">
        <f t="shared" si="8"/>
        <v>22310.3</v>
      </c>
      <c r="I90" s="74">
        <v>22738.66</v>
      </c>
      <c r="J90" s="14">
        <f t="shared" si="9"/>
        <v>22738.66</v>
      </c>
      <c r="K90" s="75">
        <f t="shared" si="10"/>
        <v>22524.48</v>
      </c>
      <c r="L90" s="16">
        <f t="shared" si="11"/>
        <v>22524.48</v>
      </c>
      <c r="M90" s="70" t="s">
        <v>12</v>
      </c>
      <c r="N90" s="13" t="s">
        <v>22</v>
      </c>
      <c r="O90" s="112" t="s">
        <v>104</v>
      </c>
    </row>
    <row r="91" spans="1:15" s="69" customFormat="1" ht="48.75" customHeight="1">
      <c r="A91" s="64"/>
      <c r="B91" s="64"/>
      <c r="C91" s="65">
        <v>12</v>
      </c>
      <c r="D91" s="77" t="s">
        <v>131</v>
      </c>
      <c r="E91" s="66" t="s">
        <v>132</v>
      </c>
      <c r="F91" s="67">
        <v>7</v>
      </c>
      <c r="G91" s="68">
        <v>459.54</v>
      </c>
      <c r="H91" s="14">
        <f t="shared" si="8"/>
        <v>3216.78</v>
      </c>
      <c r="I91" s="74">
        <v>468.36</v>
      </c>
      <c r="J91" s="14">
        <f t="shared" si="9"/>
        <v>3278.52</v>
      </c>
      <c r="K91" s="75">
        <f t="shared" si="10"/>
        <v>463.95000000000005</v>
      </c>
      <c r="L91" s="16">
        <f t="shared" si="11"/>
        <v>3247.6500000000005</v>
      </c>
      <c r="M91" s="78" t="s">
        <v>12</v>
      </c>
      <c r="N91" s="79" t="s">
        <v>13</v>
      </c>
      <c r="O91" s="112" t="s">
        <v>86</v>
      </c>
    </row>
    <row r="92" spans="1:15" s="69" customFormat="1" ht="48.75" customHeight="1">
      <c r="A92" s="64"/>
      <c r="B92" s="64"/>
      <c r="C92" s="65">
        <v>13</v>
      </c>
      <c r="D92" s="77" t="s">
        <v>129</v>
      </c>
      <c r="E92" s="66" t="s">
        <v>132</v>
      </c>
      <c r="F92" s="67">
        <v>1</v>
      </c>
      <c r="G92" s="68">
        <v>22802.12</v>
      </c>
      <c r="H92" s="14">
        <f t="shared" si="8"/>
        <v>22802.12</v>
      </c>
      <c r="I92" s="74">
        <v>23239.92</v>
      </c>
      <c r="J92" s="14">
        <f t="shared" si="9"/>
        <v>23239.92</v>
      </c>
      <c r="K92" s="75">
        <f t="shared" si="10"/>
        <v>23021.019999999997</v>
      </c>
      <c r="L92" s="16">
        <f t="shared" si="11"/>
        <v>23021.019999999997</v>
      </c>
      <c r="M92" s="78" t="s">
        <v>12</v>
      </c>
      <c r="N92" s="79" t="s">
        <v>13</v>
      </c>
      <c r="O92" s="112" t="s">
        <v>86</v>
      </c>
    </row>
    <row r="93" spans="1:15" s="23" customFormat="1" ht="38.25" customHeight="1">
      <c r="A93" s="17"/>
      <c r="B93" s="17"/>
      <c r="C93" s="18"/>
      <c r="D93" s="34"/>
      <c r="E93" s="19"/>
      <c r="F93" s="20"/>
      <c r="G93" s="21" t="s">
        <v>5</v>
      </c>
      <c r="H93" s="14">
        <f>SUM(H80:H92)</f>
        <v>251022.16999999998</v>
      </c>
      <c r="I93" s="21" t="s">
        <v>5</v>
      </c>
      <c r="J93" s="14">
        <f>SUM(J80:J92)</f>
        <v>255841.81</v>
      </c>
      <c r="K93" s="21"/>
      <c r="L93" s="16">
        <f>SUM(L80:L92)</f>
        <v>253431.99000000002</v>
      </c>
      <c r="M93" s="16"/>
      <c r="N93" s="22"/>
      <c r="O93" s="57"/>
    </row>
    <row r="94" spans="1:15" s="23" customFormat="1" ht="38.25" customHeight="1">
      <c r="A94" s="17"/>
      <c r="B94" s="17"/>
      <c r="C94" s="48"/>
      <c r="D94" s="49"/>
      <c r="E94" s="50"/>
      <c r="F94" s="51"/>
      <c r="G94" s="52"/>
      <c r="H94" s="53">
        <f>H93+H77+H39+H6</f>
        <v>1067100.7599999998</v>
      </c>
      <c r="I94" s="52"/>
      <c r="J94" s="53">
        <f>J93+J77+J39+J6</f>
        <v>1087588</v>
      </c>
      <c r="K94" s="52"/>
      <c r="L94" s="54">
        <f>L93+L77+L39+L6</f>
        <v>1077344.38</v>
      </c>
      <c r="M94" s="54"/>
      <c r="N94" s="55"/>
      <c r="O94" s="56"/>
    </row>
    <row r="95" spans="3:15" ht="46.5" customHeight="1">
      <c r="C95" s="121" t="s">
        <v>115</v>
      </c>
      <c r="D95" s="122"/>
      <c r="E95" s="122"/>
      <c r="F95" s="122"/>
      <c r="G95" s="122"/>
      <c r="H95" s="45"/>
      <c r="I95" s="46"/>
      <c r="J95" s="47"/>
      <c r="K95" s="47"/>
      <c r="L95" s="47"/>
      <c r="M95" s="47"/>
      <c r="N95" s="47"/>
      <c r="O95" s="59" t="s">
        <v>108</v>
      </c>
    </row>
    <row r="96" spans="3:15" ht="40.5" customHeight="1">
      <c r="C96" s="123" t="s">
        <v>116</v>
      </c>
      <c r="D96" s="124"/>
      <c r="E96" s="124"/>
      <c r="F96" s="124"/>
      <c r="G96" s="124"/>
      <c r="H96" s="36"/>
      <c r="I96" s="37"/>
      <c r="J96" s="38"/>
      <c r="K96" s="38"/>
      <c r="L96" s="38"/>
      <c r="M96" s="38"/>
      <c r="N96" s="38"/>
      <c r="O96" s="60" t="s">
        <v>107</v>
      </c>
    </row>
    <row r="97" spans="3:15" ht="36" customHeight="1">
      <c r="C97" s="123" t="s">
        <v>117</v>
      </c>
      <c r="D97" s="124"/>
      <c r="E97" s="124"/>
      <c r="F97" s="124"/>
      <c r="G97" s="124"/>
      <c r="H97" s="36"/>
      <c r="I97" s="37"/>
      <c r="J97" s="38"/>
      <c r="K97" s="38"/>
      <c r="L97" s="38"/>
      <c r="M97" s="38"/>
      <c r="N97" s="38"/>
      <c r="O97" s="61" t="s">
        <v>118</v>
      </c>
    </row>
    <row r="98" spans="3:15" ht="29.25" customHeight="1">
      <c r="C98" s="123" t="s">
        <v>119</v>
      </c>
      <c r="D98" s="124"/>
      <c r="E98" s="124"/>
      <c r="F98" s="124"/>
      <c r="G98" s="124"/>
      <c r="H98" s="36"/>
      <c r="I98" s="37"/>
      <c r="J98" s="38"/>
      <c r="K98" s="38"/>
      <c r="L98" s="38"/>
      <c r="M98" s="38"/>
      <c r="N98" s="38"/>
      <c r="O98" s="62" t="s">
        <v>120</v>
      </c>
    </row>
    <row r="99" spans="3:15" ht="37.5" customHeight="1">
      <c r="C99" s="123" t="s">
        <v>112</v>
      </c>
      <c r="D99" s="124"/>
      <c r="E99" s="124"/>
      <c r="F99" s="124"/>
      <c r="G99" s="124"/>
      <c r="H99" s="36"/>
      <c r="I99" s="37"/>
      <c r="J99" s="38"/>
      <c r="K99" s="38"/>
      <c r="L99" s="38"/>
      <c r="M99" s="38"/>
      <c r="N99" s="38"/>
      <c r="O99" s="62" t="s">
        <v>109</v>
      </c>
    </row>
    <row r="100" spans="3:15" ht="34.5" customHeight="1">
      <c r="C100" s="123" t="s">
        <v>121</v>
      </c>
      <c r="D100" s="124"/>
      <c r="E100" s="124"/>
      <c r="F100" s="124"/>
      <c r="G100" s="124"/>
      <c r="H100" s="36"/>
      <c r="I100" s="37"/>
      <c r="J100" s="38"/>
      <c r="K100" s="38"/>
      <c r="L100" s="38"/>
      <c r="M100" s="38"/>
      <c r="N100" s="38"/>
      <c r="O100" s="62" t="s">
        <v>122</v>
      </c>
    </row>
    <row r="101" spans="3:15" ht="33" customHeight="1">
      <c r="C101" s="119" t="s">
        <v>110</v>
      </c>
      <c r="D101" s="120"/>
      <c r="E101" s="120"/>
      <c r="F101" s="120"/>
      <c r="G101" s="120"/>
      <c r="H101" s="39"/>
      <c r="I101" s="40"/>
      <c r="J101" s="41"/>
      <c r="K101" s="41"/>
      <c r="L101" s="41"/>
      <c r="M101" s="41"/>
      <c r="N101" s="41"/>
      <c r="O101" s="63" t="s">
        <v>111</v>
      </c>
    </row>
    <row r="102" spans="4:15" s="43" customFormat="1" ht="12.75" customHeight="1">
      <c r="D102" s="38"/>
      <c r="E102" s="38"/>
      <c r="F102" s="44"/>
      <c r="G102" s="38"/>
      <c r="H102" s="38"/>
      <c r="I102" s="37"/>
      <c r="J102" s="38"/>
      <c r="K102" s="38"/>
      <c r="L102" s="38"/>
      <c r="M102" s="38"/>
      <c r="N102" s="38"/>
      <c r="O102" s="38"/>
    </row>
    <row r="103" spans="4:15" s="43" customFormat="1" ht="12.75" customHeight="1">
      <c r="D103" s="38"/>
      <c r="E103" s="38"/>
      <c r="F103" s="44"/>
      <c r="G103" s="38"/>
      <c r="H103" s="38"/>
      <c r="I103" s="37"/>
      <c r="J103" s="38"/>
      <c r="K103" s="38"/>
      <c r="L103" s="38"/>
      <c r="M103" s="38"/>
      <c r="N103" s="38"/>
      <c r="O103" s="38"/>
    </row>
    <row r="104" spans="4:15" s="43" customFormat="1" ht="12.75" customHeight="1">
      <c r="D104" s="38"/>
      <c r="E104" s="38"/>
      <c r="F104" s="44"/>
      <c r="G104" s="38"/>
      <c r="H104" s="38"/>
      <c r="I104" s="37"/>
      <c r="J104" s="38"/>
      <c r="K104" s="38"/>
      <c r="L104" s="38"/>
      <c r="M104" s="38"/>
      <c r="N104" s="38"/>
      <c r="O104" s="38"/>
    </row>
    <row r="105" spans="4:15" s="43" customFormat="1" ht="12.75" customHeight="1">
      <c r="D105" s="38"/>
      <c r="E105" s="38"/>
      <c r="F105" s="44"/>
      <c r="G105" s="38"/>
      <c r="H105" s="38"/>
      <c r="I105" s="37"/>
      <c r="J105" s="38"/>
      <c r="K105" s="38"/>
      <c r="L105" s="38"/>
      <c r="M105" s="38"/>
      <c r="N105" s="38"/>
      <c r="O105" s="38"/>
    </row>
    <row r="106" spans="4:15" s="43" customFormat="1" ht="12.75" customHeight="1">
      <c r="D106" s="38"/>
      <c r="E106" s="38"/>
      <c r="F106" s="44"/>
      <c r="G106" s="38"/>
      <c r="H106" s="38"/>
      <c r="I106" s="37"/>
      <c r="J106" s="38"/>
      <c r="K106" s="38"/>
      <c r="L106" s="38"/>
      <c r="M106" s="38"/>
      <c r="N106" s="38"/>
      <c r="O106" s="38"/>
    </row>
    <row r="107" spans="4:15" s="43" customFormat="1" ht="12.75" customHeight="1">
      <c r="D107" s="38"/>
      <c r="E107" s="38"/>
      <c r="F107" s="44"/>
      <c r="G107" s="38"/>
      <c r="H107" s="38"/>
      <c r="I107" s="37"/>
      <c r="J107" s="38"/>
      <c r="K107" s="38"/>
      <c r="L107" s="38"/>
      <c r="M107" s="38"/>
      <c r="N107" s="38"/>
      <c r="O107" s="38"/>
    </row>
    <row r="108" spans="4:15" s="43" customFormat="1" ht="12.75" customHeight="1">
      <c r="D108" s="38"/>
      <c r="E108" s="38"/>
      <c r="F108" s="44"/>
      <c r="G108" s="38"/>
      <c r="H108" s="38"/>
      <c r="I108" s="37"/>
      <c r="J108" s="38"/>
      <c r="K108" s="38"/>
      <c r="L108" s="38"/>
      <c r="M108" s="38"/>
      <c r="N108" s="38"/>
      <c r="O108" s="38"/>
    </row>
    <row r="109" spans="4:15" s="43" customFormat="1" ht="12.75" customHeight="1">
      <c r="D109" s="38"/>
      <c r="E109" s="38"/>
      <c r="F109" s="44"/>
      <c r="G109" s="38"/>
      <c r="H109" s="38"/>
      <c r="I109" s="37"/>
      <c r="J109" s="38"/>
      <c r="K109" s="38"/>
      <c r="L109" s="38"/>
      <c r="M109" s="38"/>
      <c r="N109" s="38"/>
      <c r="O109" s="38"/>
    </row>
    <row r="110" spans="4:15" s="43" customFormat="1" ht="12.75" customHeight="1">
      <c r="D110" s="38"/>
      <c r="E110" s="38"/>
      <c r="F110" s="44"/>
      <c r="G110" s="38"/>
      <c r="H110" s="38"/>
      <c r="I110" s="37"/>
      <c r="J110" s="38"/>
      <c r="K110" s="38"/>
      <c r="L110" s="38"/>
      <c r="M110" s="38"/>
      <c r="N110" s="38"/>
      <c r="O110" s="38"/>
    </row>
    <row r="111" spans="4:15" s="43" customFormat="1" ht="12.75" customHeight="1">
      <c r="D111" s="38"/>
      <c r="E111" s="38"/>
      <c r="F111" s="44"/>
      <c r="G111" s="38"/>
      <c r="H111" s="38"/>
      <c r="I111" s="37"/>
      <c r="J111" s="38"/>
      <c r="K111" s="38"/>
      <c r="L111" s="38"/>
      <c r="M111" s="38"/>
      <c r="N111" s="38"/>
      <c r="O111" s="38"/>
    </row>
    <row r="112" spans="4:15" s="43" customFormat="1" ht="12.75" customHeight="1">
      <c r="D112" s="38"/>
      <c r="E112" s="38"/>
      <c r="F112" s="44"/>
      <c r="G112" s="38"/>
      <c r="H112" s="38"/>
      <c r="I112" s="37"/>
      <c r="J112" s="38"/>
      <c r="K112" s="38"/>
      <c r="L112" s="38"/>
      <c r="M112" s="38"/>
      <c r="N112" s="38"/>
      <c r="O112" s="38"/>
    </row>
    <row r="113" spans="4:15" s="43" customFormat="1" ht="12.75" customHeight="1">
      <c r="D113" s="38"/>
      <c r="E113" s="38"/>
      <c r="F113" s="44"/>
      <c r="G113" s="38"/>
      <c r="H113" s="38"/>
      <c r="I113" s="37"/>
      <c r="J113" s="38"/>
      <c r="K113" s="38"/>
      <c r="L113" s="38"/>
      <c r="M113" s="38"/>
      <c r="N113" s="38"/>
      <c r="O113" s="38"/>
    </row>
    <row r="114" spans="4:15" s="43" customFormat="1" ht="12.75" customHeight="1">
      <c r="D114" s="38"/>
      <c r="E114" s="38"/>
      <c r="F114" s="44"/>
      <c r="G114" s="38"/>
      <c r="H114" s="38"/>
      <c r="I114" s="37"/>
      <c r="J114" s="38"/>
      <c r="K114" s="38"/>
      <c r="L114" s="38"/>
      <c r="M114" s="38"/>
      <c r="N114" s="38"/>
      <c r="O114" s="38"/>
    </row>
    <row r="115" spans="4:15" s="43" customFormat="1" ht="12.75" customHeight="1">
      <c r="D115" s="38"/>
      <c r="E115" s="38"/>
      <c r="F115" s="44"/>
      <c r="G115" s="38"/>
      <c r="H115" s="38"/>
      <c r="I115" s="37"/>
      <c r="J115" s="38"/>
      <c r="K115" s="38"/>
      <c r="L115" s="38"/>
      <c r="M115" s="38"/>
      <c r="N115" s="38"/>
      <c r="O115" s="38"/>
    </row>
    <row r="116" spans="4:15" s="43" customFormat="1" ht="12.75" customHeight="1">
      <c r="D116" s="38"/>
      <c r="E116" s="38"/>
      <c r="F116" s="44"/>
      <c r="G116" s="38"/>
      <c r="H116" s="38"/>
      <c r="I116" s="37"/>
      <c r="J116" s="38"/>
      <c r="K116" s="38"/>
      <c r="L116" s="38"/>
      <c r="M116" s="38"/>
      <c r="N116" s="38"/>
      <c r="O116" s="38"/>
    </row>
    <row r="117" spans="4:15" s="43" customFormat="1" ht="12.75" customHeight="1">
      <c r="D117" s="38"/>
      <c r="E117" s="38"/>
      <c r="F117" s="44"/>
      <c r="G117" s="38"/>
      <c r="H117" s="38"/>
      <c r="I117" s="37"/>
      <c r="J117" s="38"/>
      <c r="K117" s="38"/>
      <c r="L117" s="38"/>
      <c r="M117" s="38"/>
      <c r="N117" s="38"/>
      <c r="O117" s="38"/>
    </row>
    <row r="118" spans="4:15" s="43" customFormat="1" ht="12.75" customHeight="1">
      <c r="D118" s="38"/>
      <c r="E118" s="38"/>
      <c r="F118" s="44"/>
      <c r="G118" s="38"/>
      <c r="H118" s="38"/>
      <c r="I118" s="37"/>
      <c r="J118" s="38"/>
      <c r="K118" s="38"/>
      <c r="L118" s="38"/>
      <c r="M118" s="38"/>
      <c r="N118" s="38"/>
      <c r="O118" s="38"/>
    </row>
    <row r="119" spans="4:15" s="43" customFormat="1" ht="12.75" customHeight="1">
      <c r="D119" s="38"/>
      <c r="E119" s="38"/>
      <c r="F119" s="44"/>
      <c r="G119" s="38"/>
      <c r="H119" s="38"/>
      <c r="I119" s="37"/>
      <c r="J119" s="38"/>
      <c r="K119" s="38"/>
      <c r="L119" s="38"/>
      <c r="M119" s="38"/>
      <c r="N119" s="38"/>
      <c r="O119" s="38"/>
    </row>
    <row r="120" spans="4:15" s="43" customFormat="1" ht="12.75" customHeight="1">
      <c r="D120" s="38"/>
      <c r="E120" s="38"/>
      <c r="F120" s="44"/>
      <c r="G120" s="38"/>
      <c r="H120" s="38"/>
      <c r="I120" s="37"/>
      <c r="J120" s="38"/>
      <c r="K120" s="38"/>
      <c r="L120" s="38"/>
      <c r="M120" s="38"/>
      <c r="N120" s="38"/>
      <c r="O120" s="38"/>
    </row>
    <row r="121" spans="4:15" s="43" customFormat="1" ht="12.75" customHeight="1">
      <c r="D121" s="38"/>
      <c r="E121" s="38"/>
      <c r="F121" s="44"/>
      <c r="G121" s="38"/>
      <c r="H121" s="38"/>
      <c r="I121" s="37"/>
      <c r="J121" s="38"/>
      <c r="K121" s="38"/>
      <c r="L121" s="38"/>
      <c r="M121" s="38"/>
      <c r="N121" s="38"/>
      <c r="O121" s="38"/>
    </row>
    <row r="122" spans="4:15" s="43" customFormat="1" ht="12.75" customHeight="1">
      <c r="D122" s="38"/>
      <c r="E122" s="38"/>
      <c r="F122" s="44"/>
      <c r="G122" s="38"/>
      <c r="H122" s="38"/>
      <c r="I122" s="37"/>
      <c r="J122" s="38"/>
      <c r="K122" s="38"/>
      <c r="L122" s="38"/>
      <c r="M122" s="38"/>
      <c r="N122" s="38"/>
      <c r="O122" s="38"/>
    </row>
    <row r="123" spans="4:15" s="43" customFormat="1" ht="12.75" customHeight="1">
      <c r="D123" s="38"/>
      <c r="E123" s="38"/>
      <c r="F123" s="44"/>
      <c r="G123" s="38"/>
      <c r="H123" s="38"/>
      <c r="I123" s="37"/>
      <c r="J123" s="38"/>
      <c r="K123" s="38"/>
      <c r="L123" s="38"/>
      <c r="M123" s="38"/>
      <c r="N123" s="38"/>
      <c r="O123" s="38"/>
    </row>
    <row r="124" spans="4:15" s="43" customFormat="1" ht="12.75" customHeight="1">
      <c r="D124" s="38"/>
      <c r="E124" s="38"/>
      <c r="F124" s="44"/>
      <c r="G124" s="38"/>
      <c r="H124" s="38"/>
      <c r="I124" s="37"/>
      <c r="J124" s="38"/>
      <c r="K124" s="38"/>
      <c r="L124" s="38"/>
      <c r="M124" s="38"/>
      <c r="N124" s="38"/>
      <c r="O124" s="38"/>
    </row>
    <row r="125" spans="4:15" s="43" customFormat="1" ht="12.75" customHeight="1">
      <c r="D125" s="38"/>
      <c r="E125" s="38"/>
      <c r="F125" s="44"/>
      <c r="G125" s="38"/>
      <c r="H125" s="38"/>
      <c r="I125" s="37"/>
      <c r="J125" s="38"/>
      <c r="K125" s="38"/>
      <c r="L125" s="38"/>
      <c r="M125" s="38"/>
      <c r="N125" s="38"/>
      <c r="O125" s="38"/>
    </row>
    <row r="126" spans="4:15" s="43" customFormat="1" ht="12.75" customHeight="1">
      <c r="D126" s="38"/>
      <c r="E126" s="38"/>
      <c r="F126" s="44"/>
      <c r="G126" s="38"/>
      <c r="H126" s="38"/>
      <c r="I126" s="37"/>
      <c r="J126" s="38"/>
      <c r="K126" s="38"/>
      <c r="L126" s="38"/>
      <c r="M126" s="38"/>
      <c r="N126" s="38"/>
      <c r="O126" s="38"/>
    </row>
    <row r="127" spans="4:15" s="43" customFormat="1" ht="12.75" customHeight="1">
      <c r="D127" s="38"/>
      <c r="E127" s="38"/>
      <c r="F127" s="44"/>
      <c r="G127" s="38"/>
      <c r="H127" s="38"/>
      <c r="I127" s="37"/>
      <c r="J127" s="38"/>
      <c r="K127" s="38"/>
      <c r="L127" s="38"/>
      <c r="M127" s="38"/>
      <c r="N127" s="38"/>
      <c r="O127" s="38"/>
    </row>
    <row r="128" spans="4:15" s="43" customFormat="1" ht="12.75" customHeight="1">
      <c r="D128" s="38"/>
      <c r="E128" s="38"/>
      <c r="F128" s="44"/>
      <c r="G128" s="38"/>
      <c r="H128" s="38"/>
      <c r="I128" s="37"/>
      <c r="J128" s="38"/>
      <c r="K128" s="38"/>
      <c r="L128" s="38"/>
      <c r="M128" s="38"/>
      <c r="N128" s="38"/>
      <c r="O128" s="38"/>
    </row>
    <row r="129" spans="4:15" s="43" customFormat="1" ht="12.75" customHeight="1">
      <c r="D129" s="38"/>
      <c r="E129" s="38"/>
      <c r="F129" s="44"/>
      <c r="G129" s="38"/>
      <c r="H129" s="38"/>
      <c r="I129" s="37"/>
      <c r="J129" s="38"/>
      <c r="K129" s="38"/>
      <c r="L129" s="38"/>
      <c r="M129" s="38"/>
      <c r="N129" s="38"/>
      <c r="O129" s="38"/>
    </row>
    <row r="130" spans="4:15" s="43" customFormat="1" ht="12.75" customHeight="1">
      <c r="D130" s="38"/>
      <c r="E130" s="38"/>
      <c r="F130" s="44"/>
      <c r="G130" s="38"/>
      <c r="H130" s="38"/>
      <c r="I130" s="37"/>
      <c r="J130" s="38"/>
      <c r="K130" s="38"/>
      <c r="L130" s="38"/>
      <c r="M130" s="38"/>
      <c r="N130" s="38"/>
      <c r="O130" s="38"/>
    </row>
    <row r="131" spans="4:15" s="43" customFormat="1" ht="12.75" customHeight="1">
      <c r="D131" s="38"/>
      <c r="E131" s="38"/>
      <c r="F131" s="44"/>
      <c r="G131" s="38"/>
      <c r="H131" s="38"/>
      <c r="I131" s="37"/>
      <c r="J131" s="38"/>
      <c r="K131" s="38"/>
      <c r="L131" s="38"/>
      <c r="M131" s="38"/>
      <c r="N131" s="38"/>
      <c r="O131" s="38"/>
    </row>
    <row r="132" spans="4:15" s="43" customFormat="1" ht="12.75" customHeight="1">
      <c r="D132" s="38"/>
      <c r="E132" s="38"/>
      <c r="F132" s="44"/>
      <c r="G132" s="38"/>
      <c r="H132" s="38"/>
      <c r="I132" s="37"/>
      <c r="J132" s="38"/>
      <c r="K132" s="38"/>
      <c r="L132" s="38"/>
      <c r="M132" s="38"/>
      <c r="N132" s="38"/>
      <c r="O132" s="38"/>
    </row>
    <row r="133" spans="4:15" s="43" customFormat="1" ht="12.75" customHeight="1">
      <c r="D133" s="38"/>
      <c r="E133" s="38"/>
      <c r="F133" s="44"/>
      <c r="G133" s="38"/>
      <c r="H133" s="38"/>
      <c r="I133" s="37"/>
      <c r="J133" s="38"/>
      <c r="K133" s="38"/>
      <c r="L133" s="38"/>
      <c r="M133" s="38"/>
      <c r="N133" s="38"/>
      <c r="O133" s="38"/>
    </row>
    <row r="134" spans="6:9" ht="12.75" customHeight="1">
      <c r="F134" s="42"/>
      <c r="I134" s="35"/>
    </row>
    <row r="135" ht="12.75" customHeight="1">
      <c r="I135" s="35"/>
    </row>
    <row r="136" ht="12.75" customHeight="1">
      <c r="I136" s="35"/>
    </row>
    <row r="137" ht="12.75" customHeight="1">
      <c r="I137" s="35"/>
    </row>
    <row r="138" ht="12.75" customHeight="1">
      <c r="I138" s="35"/>
    </row>
    <row r="139" ht="12.75" customHeight="1">
      <c r="I139" s="35"/>
    </row>
    <row r="140" ht="12.75" customHeight="1">
      <c r="I140" s="35"/>
    </row>
    <row r="141" ht="12.75" customHeight="1">
      <c r="I141" s="35"/>
    </row>
    <row r="142" ht="12.75" customHeight="1">
      <c r="I142" s="35"/>
    </row>
    <row r="143" ht="12.75" customHeight="1">
      <c r="I143" s="35"/>
    </row>
    <row r="144" ht="12.75" customHeight="1">
      <c r="I144" s="35"/>
    </row>
    <row r="145" ht="12.75" customHeight="1">
      <c r="I145" s="35"/>
    </row>
    <row r="146" ht="12.75" customHeight="1">
      <c r="I146" s="35"/>
    </row>
    <row r="147" ht="12.75" customHeight="1">
      <c r="I147" s="35"/>
    </row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sheetProtection selectLockedCells="1" selectUnlockedCells="1"/>
  <mergeCells count="13">
    <mergeCell ref="C2:O2"/>
    <mergeCell ref="C4:O4"/>
    <mergeCell ref="C40:O40"/>
    <mergeCell ref="C79:O79"/>
    <mergeCell ref="C7:O7"/>
    <mergeCell ref="E1:N1"/>
    <mergeCell ref="C101:G101"/>
    <mergeCell ref="C95:G95"/>
    <mergeCell ref="C96:G96"/>
    <mergeCell ref="C97:G97"/>
    <mergeCell ref="C98:G98"/>
    <mergeCell ref="C99:G99"/>
    <mergeCell ref="C100:G100"/>
  </mergeCells>
  <printOptions/>
  <pageMargins left="0.15748031496062992" right="0.15748031496062992" top="0.1968503937007874" bottom="0.7480314960629921" header="0.5118110236220472" footer="0.5118110236220472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2022-07-21T06:55:13Z</cp:lastPrinted>
  <dcterms:created xsi:type="dcterms:W3CDTF">2023-11-13T08:42:12Z</dcterms:created>
  <dcterms:modified xsi:type="dcterms:W3CDTF">2023-11-13T14:32:44Z</dcterms:modified>
  <cp:category/>
  <cp:version/>
  <cp:contentType/>
  <cp:contentStatus/>
</cp:coreProperties>
</file>