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defaultThemeVersion="124226"/>
  <xr:revisionPtr revIDLastSave="0" documentId="8_{C8482307-E2B3-4094-8CAD-66FF9717FF89}" xr6:coauthVersionLast="36" xr6:coauthVersionMax="36" xr10:uidLastSave="{00000000-0000-0000-0000-000000000000}"/>
  <bookViews>
    <workbookView xWindow="0" yWindow="0" windowWidth="28800" windowHeight="12225" activeTab="1" xr2:uid="{00000000-000D-0000-FFFF-FFFF00000000}"/>
  </bookViews>
  <sheets>
    <sheet name="Реагенти" sheetId="6" r:id="rId1"/>
    <sheet name="Пластик" sheetId="9" r:id="rId2"/>
    <sheet name="Лист2" sheetId="8" r:id="rId3"/>
  </sheets>
  <calcPr calcId="191029"/>
</workbook>
</file>

<file path=xl/calcChain.xml><?xml version="1.0" encoding="utf-8"?>
<calcChain xmlns="http://schemas.openxmlformats.org/spreadsheetml/2006/main">
  <c r="N17" i="9" l="1"/>
  <c r="N20" i="9"/>
  <c r="O20" i="9" s="1"/>
  <c r="N21" i="9"/>
  <c r="O21" i="9" s="1"/>
  <c r="N22" i="9"/>
  <c r="O22" i="9" s="1"/>
  <c r="N23" i="9"/>
  <c r="O23" i="9" s="1"/>
  <c r="N24" i="9"/>
  <c r="O24" i="9" s="1"/>
  <c r="M20" i="9"/>
  <c r="M21" i="9"/>
  <c r="M22" i="9"/>
  <c r="M23" i="9"/>
  <c r="M24" i="9"/>
  <c r="K20" i="9"/>
  <c r="K21" i="9"/>
  <c r="K22" i="9"/>
  <c r="K23" i="9"/>
  <c r="K24" i="9"/>
  <c r="I21" i="9"/>
  <c r="I22" i="9"/>
  <c r="I23" i="9"/>
  <c r="I24" i="9"/>
  <c r="I20" i="9" l="1"/>
  <c r="N16" i="9" l="1"/>
  <c r="O16" i="9" s="1"/>
  <c r="O17" i="9"/>
  <c r="N18" i="9"/>
  <c r="O18" i="9" s="1"/>
  <c r="N19" i="9"/>
  <c r="O19" i="9" s="1"/>
  <c r="M16" i="9"/>
  <c r="M17" i="9"/>
  <c r="M18" i="9"/>
  <c r="M19" i="9"/>
  <c r="K16" i="9"/>
  <c r="K17" i="9"/>
  <c r="K18" i="9"/>
  <c r="K19" i="9"/>
  <c r="I16" i="9"/>
  <c r="I17" i="9"/>
  <c r="I18" i="9"/>
  <c r="I19" i="9"/>
  <c r="N15" i="9" l="1"/>
  <c r="O15" i="9" s="1"/>
  <c r="M15" i="9"/>
  <c r="K15" i="9"/>
  <c r="I15" i="9"/>
  <c r="N14" i="9"/>
  <c r="O14" i="9" s="1"/>
  <c r="M14" i="9"/>
  <c r="K14" i="9"/>
  <c r="I14" i="9"/>
  <c r="N13" i="9"/>
  <c r="O13" i="9" s="1"/>
  <c r="M13" i="9"/>
  <c r="K13" i="9"/>
  <c r="I13" i="9"/>
  <c r="N12" i="9"/>
  <c r="O12" i="9" s="1"/>
  <c r="M12" i="9"/>
  <c r="K12" i="9"/>
  <c r="I12" i="9"/>
  <c r="N11" i="9"/>
  <c r="O11" i="9" s="1"/>
  <c r="M11" i="9"/>
  <c r="K11" i="9"/>
  <c r="I11" i="9"/>
  <c r="N10" i="9"/>
  <c r="O10" i="9" s="1"/>
  <c r="M10" i="9"/>
  <c r="K10" i="9"/>
  <c r="I10" i="9"/>
  <c r="N9" i="9"/>
  <c r="O9" i="9" s="1"/>
  <c r="M9" i="9"/>
  <c r="K9" i="9"/>
  <c r="I9" i="9"/>
  <c r="N8" i="9"/>
  <c r="O8" i="9" s="1"/>
  <c r="M8" i="9"/>
  <c r="K8" i="9"/>
  <c r="I8" i="9"/>
  <c r="N7" i="9"/>
  <c r="O7" i="9" s="1"/>
  <c r="O25" i="9" s="1"/>
  <c r="M7" i="9"/>
  <c r="M25" i="9" s="1"/>
  <c r="K7" i="9"/>
  <c r="K25" i="9" s="1"/>
  <c r="I7" i="9"/>
  <c r="I25" i="9" s="1"/>
  <c r="N7" i="6" l="1"/>
  <c r="O7" i="6" s="1"/>
  <c r="N8" i="6"/>
  <c r="O8" i="6" s="1"/>
  <c r="N9" i="6"/>
  <c r="O9" i="6" s="1"/>
  <c r="N10" i="6"/>
  <c r="O10" i="6" s="1"/>
  <c r="N11" i="6"/>
  <c r="O11" i="6" s="1"/>
  <c r="N12" i="6"/>
  <c r="O12" i="6" s="1"/>
  <c r="N13" i="6"/>
  <c r="O13" i="6" s="1"/>
  <c r="N14" i="6"/>
  <c r="O14" i="6" s="1"/>
  <c r="N15" i="6"/>
  <c r="O15" i="6" s="1"/>
  <c r="N16" i="6"/>
  <c r="O16" i="6" s="1"/>
  <c r="N17" i="6"/>
  <c r="O17" i="6" s="1"/>
  <c r="N18" i="6"/>
  <c r="O18" i="6" s="1"/>
  <c r="N19" i="6"/>
  <c r="O19" i="6" s="1"/>
  <c r="N20" i="6"/>
  <c r="O20" i="6" s="1"/>
  <c r="N21" i="6"/>
  <c r="O21" i="6" s="1"/>
  <c r="N22" i="6"/>
  <c r="O22" i="6" s="1"/>
  <c r="N23" i="6"/>
  <c r="O23" i="6" s="1"/>
  <c r="N24" i="6"/>
  <c r="O24" i="6" s="1"/>
  <c r="N25" i="6"/>
  <c r="O25" i="6" s="1"/>
  <c r="N26" i="6"/>
  <c r="O26" i="6" s="1"/>
  <c r="N27" i="6"/>
  <c r="O27" i="6" s="1"/>
  <c r="N28" i="6"/>
  <c r="O28" i="6" s="1"/>
  <c r="N29" i="6"/>
  <c r="O29" i="6" s="1"/>
  <c r="N30" i="6"/>
  <c r="O30" i="6" s="1"/>
  <c r="N31" i="6"/>
  <c r="O31" i="6" s="1"/>
  <c r="N32" i="6"/>
  <c r="O32" i="6" s="1"/>
  <c r="N33" i="6"/>
  <c r="O33" i="6" s="1"/>
  <c r="N34" i="6"/>
  <c r="O34" i="6" s="1"/>
  <c r="N35" i="6"/>
  <c r="O35" i="6" s="1"/>
  <c r="N36" i="6"/>
  <c r="O36" i="6" s="1"/>
  <c r="N37" i="6"/>
  <c r="O37" i="6" s="1"/>
  <c r="N38" i="6"/>
  <c r="O38" i="6" s="1"/>
  <c r="N39" i="6"/>
  <c r="O39" i="6" s="1"/>
  <c r="N40" i="6"/>
  <c r="O40" i="6" s="1"/>
  <c r="N41" i="6"/>
  <c r="O41" i="6" s="1"/>
  <c r="N42" i="6"/>
  <c r="O42" i="6" s="1"/>
  <c r="N43" i="6"/>
  <c r="O43" i="6" s="1"/>
  <c r="N6" i="6"/>
  <c r="O6" i="6" s="1"/>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6" i="6"/>
  <c r="I44" i="6" l="1"/>
  <c r="M44" i="6"/>
  <c r="K44" i="6"/>
  <c r="O44" i="6"/>
</calcChain>
</file>

<file path=xl/sharedStrings.xml><?xml version="1.0" encoding="utf-8"?>
<sst xmlns="http://schemas.openxmlformats.org/spreadsheetml/2006/main" count="330" uniqueCount="175">
  <si>
    <t>№</t>
  </si>
  <si>
    <t>Одиниця виміру</t>
  </si>
  <si>
    <t>МТВ</t>
  </si>
  <si>
    <t>набір</t>
  </si>
  <si>
    <t>Назва медичного виробу</t>
  </si>
  <si>
    <t>Код НК</t>
  </si>
  <si>
    <t>Код ДК 021:2015</t>
  </si>
  <si>
    <t>Загалом</t>
  </si>
  <si>
    <t>62225 - Ємність для лабораторного аналізатора ІВД</t>
  </si>
  <si>
    <t>62229
Ковпачок пробірки / судини</t>
  </si>
  <si>
    <t>Кількість, уп.</t>
  </si>
  <si>
    <t>Сума, грн</t>
  </si>
  <si>
    <t>Ціна 2 за одиницю, грн</t>
  </si>
  <si>
    <t>Ціна 1 за одиницю, грн</t>
  </si>
  <si>
    <t>Ціна 3 за одиницю, грн</t>
  </si>
  <si>
    <t>Середня ціна, грн</t>
  </si>
  <si>
    <t>Середня сума, грн</t>
  </si>
  <si>
    <t>Універсальний набір реагентів призначений для проведення ПЛР  для ампліфікації геномних послідовностей, плазмідних або кДНК, включаючи кількісне визначення та генотипізацію</t>
  </si>
  <si>
    <t>96-лункові плашки з цільнолитого поліпропілену, сумісні із системами ПЛР у реальному часі, рециркуляційними системами та термоциклерами</t>
  </si>
  <si>
    <t>Оптичні клейкі адгезивні плівки для мікроплашек</t>
  </si>
  <si>
    <t>Набір розчинів для деградації ДНК ПЛР</t>
  </si>
  <si>
    <t>упаковка</t>
  </si>
  <si>
    <t>Набір реагентів для сепарації, визначення розміру та кількісного аналізу фрагментів дволанцюгової ДНК в інтервалі 100 – 1000 п.н.</t>
  </si>
  <si>
    <t>Набір стандартів для визначення довжини дволанцюгової ДНК в інтервалі 100 – 1500 п.н. на агарозних або поліакриламідних гелях</t>
  </si>
  <si>
    <t>Набір реагентів для сепарації, визначення розміру та кількісного аналізу фрагментів дволанцюгової ДНК в інтервалі 25 – 500 п.н.</t>
  </si>
  <si>
    <t>Набір стандартів для визначення довжини дволанцюгової ДНК в інтервалі 25 – 700 п.н. на агарозних або поліакриламідних гелях</t>
  </si>
  <si>
    <t>Набір реагентів для селективного аналізу дволанцюгової ДНК над РНК, для використання з флюорометром Qubit</t>
  </si>
  <si>
    <t>Набір для очищення ДНК після ПЛР та гель-електрофореза</t>
  </si>
  <si>
    <t>Середовище RPMI 1640</t>
  </si>
  <si>
    <t xml:space="preserve">флакон </t>
  </si>
  <si>
    <t>Фетальна бичача сироватка (FBS)</t>
  </si>
  <si>
    <t>Набір розчинів для очищення секвенсової суміші (розчин для видалення неінкорпорованих термінаторів барвників та вільних солей із реакції після секвенування та розчин для стабілізації реакції після очищення)</t>
  </si>
  <si>
    <t>флакон</t>
  </si>
  <si>
    <t xml:space="preserve">Полімер для секвенування POP-7 Polymer (384 samples), CE-IVD, або еквівалент </t>
  </si>
  <si>
    <t>Контейнер для анодного буферу Anode Buffer Container, CE-IVD, або еквівалент</t>
  </si>
  <si>
    <t>Контейнер для катодного буферу Cathode Buffer Container, CE-IVD, або еквівалент</t>
  </si>
  <si>
    <t>Гумові покриття для контейнерів з буфером Septa Cathode Buffer Container, 3500 Series CE-IVD, або еквівалент</t>
  </si>
  <si>
    <t>Реагент Conditioning Reagent, CE-IVD, або еквівалент</t>
  </si>
  <si>
    <t>Формамід Hi-Di Formamide (4 x 5 mL), CE-IVD, або еквівалент</t>
  </si>
  <si>
    <t>шт.</t>
  </si>
  <si>
    <t>Набір для виявлення ламкої Х-хромосоми</t>
  </si>
  <si>
    <t>шт</t>
  </si>
  <si>
    <t>60091
ПЛР-майстер-мікс амліфікаціонний реагент ІВД, набір</t>
  </si>
  <si>
    <t>Мастер-мікс має бути призначений для проведення ПЛР у реальному часі.
Мастер-мікс має бути валідований для використання із TaqMan assays
Мастер-мікс має містити у своєму складі пасивний референсний барвник ROX.</t>
  </si>
  <si>
    <t>561296
Мікропланшет ІВД</t>
  </si>
  <si>
    <t>61305
Мікропланшет плівка ІВД</t>
  </si>
  <si>
    <t xml:space="preserve">Деконтамінуючий засіб (ДНК/РНК), для застосування у лабораторії з молекулярних досліджен. 250 мл деконтамінуюячого засобу для РНК, 250 мл деконтамінуючого засобу для ДНК у наборі. Готовий до вживання. </t>
  </si>
  <si>
    <t>63377 - Засіб очищення приладу / аналізатора ІВД</t>
  </si>
  <si>
    <t>Розмірний ряд фрагментів ДНК: від 100 до 1000 п.н.
Точність розмірів: не гірше ±15 %
Кількісний діапазон: від 0,5 до 50 нг/мкл
Кількісна точність: не гірше ±40%
Фасування: не менше 1000 аналізів</t>
  </si>
  <si>
    <t>41906 - Контроль детектування гібридизації нуклеїнових кислот IVD</t>
  </si>
  <si>
    <t xml:space="preserve">Набір розмірних стандартів для проведення електрофорезу в агарозному чи поліакриламідному гелі. Розмір фрагментів 100-1500 п.н. Готовий до вживання, 50 мкл, </t>
  </si>
  <si>
    <t>Розмірний ряд фрагментів ДНК: від 25 до 500 п.н.
Точність розмірів: не гірше ±15 %
Кількісний діапазон: від 0,5 до 50 нг/мкл
Кількісна точність: не гірше ±40%
Фасування: не менше 1000 аналізів</t>
  </si>
  <si>
    <t xml:space="preserve">Набір розмірних стандартів для проведення електрофорезу в агарозному чи поліакриламідному гелі. Розмір фрагментів 25-700 п.н. Готовий до вживання, 50 мкл, </t>
  </si>
  <si>
    <t xml:space="preserve">Набір барвників для флуориметричних досліджень кількості та якості виділенної ДНК. Діапазон вимірювань 0.2-100 ng, достатньо для 500 реакцій. </t>
  </si>
  <si>
    <t>Формат: центрифужні колонки з сілікомембраною
Об'єм зразка: до 200 мкл ПЛР суміші, до 200 мг агарозного гелю
Размер фрагментів: від 50 до 20 000 п.н 
Ступінь очистки: не менше 70%
Звя'зуюча здатність: не менше  25 мкг</t>
  </si>
  <si>
    <t>52521 - Екстракція/ізоляція нуклеїнових кислот, набір IVD</t>
  </si>
  <si>
    <t xml:space="preserve">Середовище культуральне RPMI, 500 мл. </t>
  </si>
  <si>
    <t>58567 -Живильне середовище для клітинної культури ІВД (Cell culture medium IVD)</t>
  </si>
  <si>
    <t xml:space="preserve">Фетальна теляча сироватка, кваліфікована, походження з Південної Америки. 50 мл/фл. </t>
  </si>
  <si>
    <t>62173
Секвенування нуклеїнових кислот набір реагентів ІВД</t>
  </si>
  <si>
    <t>61323
Пост-ПЛР очищающий набір ІВД</t>
  </si>
  <si>
    <t>Капілярна збірка для секвенування Capillary Array, 8-capillary, 50 cm, CE-IVD, або еквівалент</t>
  </si>
  <si>
    <t>62225
Ємність для лабораторного аналізатора ІВД</t>
  </si>
  <si>
    <t>62623
Реагент для ампліфікації нуклеїнових кислот ІВД</t>
  </si>
  <si>
    <t>62604
Набір для побудови бібліотеки нуклеїнової кислоти ІВД</t>
  </si>
  <si>
    <t>59480
Синдром розумової відсталості з ламкою Х-хромосомою ІВД, набір, аналіз нуклеїнових кислот</t>
  </si>
  <si>
    <t>Набір реагентів CytoScan™ 750K Suite for screening use only, або еквівалент</t>
  </si>
  <si>
    <t>62173
 Секвенування нуклеїнових кислот набір реагентів ІВД</t>
  </si>
  <si>
    <t>Прозора клейка плівка MicroAmp забезпечує надійну герметизацію всього мікропланшета, запобігаючи випаровуванню та контамінації від лунки до лунки. Стерильні. Розраховані на 96/384-лункові планшети, 100 шт/упаковка.</t>
  </si>
  <si>
    <t>61305 
 Мікропланшет плівка ІВД</t>
  </si>
  <si>
    <t>Кастомна Збірка генів (від 1 до 50) - Ion AmpliSeq Genetic Desease On-Demand Panel (1-50 генів)   -    8 зразків, або еквівалент</t>
  </si>
  <si>
    <t>Кастомна Збірка генів (від 51 до 300) - Ion AmpliSeq Genetic Desease On-Demand Panel (51-300 генів)   -    8 зразків, або еквівалент</t>
  </si>
  <si>
    <t>Кастомна Збірка генів (від 301 до 500) - Ion AmpliSeq Genetic Desease On-Demand Panel (301-500 генів)    -    8 зразків, або еквівалент</t>
  </si>
  <si>
    <t xml:space="preserve">Набір для скринінгу на носійство найбільш розповсюджених та клінічно важливих спадкових патологій методом NGS – 400 генів
</t>
  </si>
  <si>
    <t>Набір призначений для проведення  мультиплексної лігат-залежної ампліфікації зонду (MLPA).
Наявний флуоресцентний барвник: FAM
Фасування: не менше 500 реакцій</t>
  </si>
  <si>
    <t>Готові агарозні гелі Invitrogen E-Gel із гелевим барвником SYBR Safe DNA призначені для електрофорезу зразків ДНК. Кожна касета з агарозним гелем E-Gel містить усі компоненти та барвники, необхідні для поділу та аналізу гелю. Агарозні гелі E-Gel ідеально підходять для аналізу продуктів ПЛР, рестрикційних розщеплень, препаратів плазмід та бібліотек фрагментів ДНК. Відсоток гелю 4%. 10 гелів.</t>
  </si>
  <si>
    <t>53970- Електрофорез білків IVD, реагент</t>
  </si>
  <si>
    <t>Готові агарозні гелі Invitrogen E-Gel із гелевим барвником SYBR Safe DNA призначені для електрофорезу зразків ДНК. Агарозні гелі E-Gel підходять для аналізу продуктів ПЛР, рестрикційних розщеплень, препаратів плазмід та бібліотек фрагментів ДНК. Відсоток гелю 2%. 10 гелів.</t>
  </si>
  <si>
    <t>2019 15186 - Штатив на пробірки</t>
  </si>
  <si>
    <t xml:space="preserve">Набір забезпечує виділення із зразків плазми чи сиворотки крові або з цільної крові . 
Формат екстракції - центрифужні колонки з силікамембраною.
Містить все необхідне в т.ч. пробірки 2 мл, і протеїназу К.
Можливість виділення як вручну так і автоматично на станції для виділення нуклеїнових кислот Qiacube Connect.
250 виділень в упаковці.
</t>
  </si>
  <si>
    <t>2019 52521 - Екстракція/ізоляціянуклеїновихкислот, набір IVD</t>
  </si>
  <si>
    <t xml:space="preserve">Одноразові ротор адаптери для центрифуги станції автоматичного виділення нуклеїнових кислот. Призначені для утримання центрифужної колонки та 1,5 мл пробірки для елюції.
Фасування – 240 шт.
Мають бути сумісні з приладом QIAcubeConnect.
</t>
  </si>
  <si>
    <t xml:space="preserve"> 41906 - Контроль детектування гібридизації нуклеїнових кислот IVD</t>
  </si>
  <si>
    <t>Компресійні пластини MicroAmp для оптичних плівок призначені для забезпечення належного теплового ущільнення між термоциклером і реакційними пластинами при використанні клейких плівок, 5 шт/упаковка.</t>
  </si>
  <si>
    <t>61305 - Мікропланшет плівка ІВД</t>
  </si>
  <si>
    <t xml:space="preserve">62225 
 Ємність для лабораторного аналізатора ІВД
</t>
  </si>
  <si>
    <t>Набір має бути призначений для створення бібліотек ампліконів для подальшого проведення секвенування нового покоління із використанням платформ Ion Torrent. Набір має включати 2 пули праймерів AmpliSeq. Набір має забезпечувати повногеномне секвенування мітохондріальної ДНК людини. Набір має забезпечувати проведення не менш ніж 48 реакції.</t>
  </si>
  <si>
    <t>Набір реагентів CytoScan™ HD Kit Plus 24 for screening use only, або еквівалент</t>
  </si>
  <si>
    <t>Агарозний гель E-Gel™ Agarose Gels  with SYBR™ Safe DNA Gel Stain, 2%Green features, або еквівалент</t>
  </si>
  <si>
    <t>Агарозний гель  E-Gel with SYBR Safe DNA Gel Stain, 4% (11 lanes), або еквівалент</t>
  </si>
  <si>
    <t>Набір реагентів на СМА, EK1-FAM , 500 проб, або еквівалент</t>
  </si>
  <si>
    <t>Набір реагентів на СМА, P021-100R, SD082, або еквівалент</t>
  </si>
  <si>
    <t>Реагент SALSA Reference Selection DNA , або еквівалент</t>
  </si>
  <si>
    <t>Синтез праймера Sequence Detection Primer, 10 nmol, або еквівалент</t>
  </si>
  <si>
    <t>Набір реагентів Ion AmpliSeq™ Kit for Chef improved DL8, 32 реакції, або еквівалент</t>
  </si>
  <si>
    <t>Набір реагнетів Ion AmpliSeq™ Exome RDY Kit 1x8, 8 rxn , або еквівалент</t>
  </si>
  <si>
    <t>Набір реактивів призначений для проведення автоматизованої пробопідготовки та секвенування. Реактиви поставляються у готових для використання картриджах. Набір забезпечує проведення 8 реакцій</t>
  </si>
  <si>
    <t xml:space="preserve">Набір реагентів призначений для приготування восьми бібліотек екзомів для подальшого проведення секвенування за допомогою системи Ion GeneStudio S5 System. Набір має містити 96-ти лункові планшети із висушеними олігонуклеотидами/праймерами та набір реагентів для приготування бібліотек. Набір має забезпечувати 8 реакцій
</t>
  </si>
  <si>
    <t>Набір призначений для автоматизованої підготовки бібліотек із використанням системи Ion Chef. Набір включає всі необхідні розчини, реагенти, витратні матеріали та 4 планшети із баркодами.  Набір забезпечує проведення 32 реакцій</t>
  </si>
  <si>
    <t>Немічені праймери, синтезовані за наданою послідовністю, із концентрацією 10 нмоль, призначені для використання у ПЛР у реальномі часі.</t>
  </si>
  <si>
    <t xml:space="preserve"> Набір реактивів та чіпів для проведення мікроматричного аналізу. Кількість аналізів не менше 24.  Роздільна здатність не менше 750 000 зондів</t>
  </si>
  <si>
    <t>Набір реактивів та чіпів для проведення мікроматричного аналізу.  Кількість аналізів не менше 24. Роздільна здатність не менше 2,6 млн зондів</t>
  </si>
  <si>
    <t>Набір призначений для проведення розширеного скринінгу носійства методом секвенування наступного покоління на аналізаторі Ion GeneStudio S5 System. Охоплює усі кодуючі регіони 420 цільових генів, що пов'язані із 418 спадковими розладам. Реактиви поставляються у готових для використання картриджах. Набір забезпечує проведення 120 реакцій</t>
  </si>
  <si>
    <t xml:space="preserve"> Набір призначений для визначення синдрому ламкої Х-хромосоми методом фрагментного аналізу. Набір має класифікувати алелі за кількістю CGG повторів від Нормальних (&lt;45) до Повної мутації (≥200). Набір має бути розрахований на аналіз не менш ніж 48 зразків.  Праймери, що входять до складу набору мають бути мічені барвником FAM. Набір має бути придатним для роботи на генетичних аналізаторах Applied Biosystems 3500/3500xL Genetic Analyzer або SeqStudio Genetic Analyzer.
</t>
  </si>
  <si>
    <t xml:space="preserve">Набір призначений для виявлення делецій або дуплікації в генах SMN1, SMN2 та екзоні 5 гену NAIP у геномній ДНК людни методом MLPA. Набір реагентів повинен використовувати універсальну технологію вивчення варіацій кількості генних копій – MLPA. Аналіз роботи набору реагентів має проводитись за допомогою капілярного електрофорезу за методом Сенгера. Склад: не менше 32 зондів MLPA з продуктами ампліфікації від 175 до 445 п.н. Наявність не менше 9-ти фрагментів контролю якості, що генерують продукти ампліфікації між 64 і 105 п.н.
Фасування: не менше 100 реакцій"
</t>
  </si>
  <si>
    <t xml:space="preserve">Реактив повинен використовуватись як контрольний позитивний зразок при роботі з наборами для проведення MLPA. Набір повинен призначений при роботи з капілярним електрофорезом за методом Сенгера
</t>
  </si>
  <si>
    <t>Набір 540 Chip kit, v2.0 (8 чипів), або еквівалент</t>
  </si>
  <si>
    <t>Набір Ion 540™ Kit-Chef improved (2 sequencing runs per initialization)  , або еквівалент</t>
  </si>
  <si>
    <t>Набір чипів призначений для проведення секвенування на системі  Ion S5. Чип запезпечує від 60 до 80 мілліонів прочитань із довжиною до 200 п.о.</t>
  </si>
  <si>
    <t>Набір ампліконів призначений для проведення секвенування на системі  Ion S5. Набір розрахований на 8 запусків. Кількість генів для аналізу: 301-500</t>
  </si>
  <si>
    <t>Набір ампліконів призначений для проведення секвенування на системі  Ion S5. Набір розрахований на 8 запусків. Кількість генів для аналізу: 51-300</t>
  </si>
  <si>
    <t>Набір ампліконів призначений для проведення секвенування на системі  Ion S5. Набір розрахований на 8 запусків. Кількість генів для аналізу: 1-50</t>
  </si>
  <si>
    <t>Набір520 Chip kit, v2.0 (8 чипів), або еквівалент</t>
  </si>
  <si>
    <t>Набір 530 Chip kit, v2.0 (8 чипів), або еквівалент</t>
  </si>
  <si>
    <t>Набір реагентів High Resolution Precision ID mtDNA Whole Genome Panel, 96 rxn , або еквівалент</t>
  </si>
  <si>
    <t>Набір чипів призначений для проведення секвенування на системі  Ion S5. Чип запезпечує від 15 до 20 мілліонів прочитань із довжиною до 600 п.о.</t>
  </si>
  <si>
    <t>Набір чипів призначений для проведення секвенування на системі  Ion S5. Чип запезпечує від 3 до 6 мілліонів прочитань із довжиною до 600 п.о.</t>
  </si>
  <si>
    <t>Набір реагентів призначений для автоматизваної підготовки бібліотек та проведення секвенування на системах  Ion Chef та Ion S5. Реагенти набору поставляються у готових до використання картриджах. Набір забезпечує проведення 8 реакції</t>
  </si>
  <si>
    <t>набірІon 510™ &amp; Ion 520™ &amp; Ion 530™ Kit – Chef improved (8 запусків), або еквівалент</t>
  </si>
  <si>
    <t xml:space="preserve">Набір реактивів для виділення ДНК з крові, на 250 зразків </t>
  </si>
  <si>
    <t>Набір реактивів призначений для проведення  de novo секвенування на генетичному аналізаторі 3500 Dx/3500xL Dx. Реагенти мають забезпечувати не менш ніж 100 реакцій</t>
  </si>
  <si>
    <t xml:space="preserve"> Набір розчинів призначений для швидкої очистки продуктів секвенування від залишків барвника BigDye™ та солей. Процес очистки має займати не більш ніж 40 хвилин. Набір має забезпечувати проведення не менш ніх 100 реакцій</t>
  </si>
  <si>
    <t>Набір реактивів для проведення секвенування ABI PRISM BigDye Terminator v3.2 Ready Reaction Cycle Sequencing Kit, або еквівалент</t>
  </si>
  <si>
    <t>Капілярна збірка призначена для  проведення секвенування на генетичному аналізаторі 3500 Dx/3500xL Dx. Збірка має включати 8 капілярів довжиною 50 см</t>
  </si>
  <si>
    <t>Полімер має бути призначений для використання на генетичному аналізаторі 3500 Dx/3500xL Dx. Полімер має забезпечувати поведення 384 реакцій. Полімер придатний до використання із капілярними збірками 50 см та  36 см.</t>
  </si>
  <si>
    <t>Реагнет має бути призначений для використання на генетичному аналізаторі 3500 Dx/3500xL Dx. Реагент призначений для промивання полімерної помпи при заміні полімеру та вимкненні приладу.</t>
  </si>
  <si>
    <t>Формамід призначений для використання на генетичному аналізаторі 3500 Dx/3500xL Dx. Являє собою високодеіонізований формамід із стабілізатором</t>
  </si>
  <si>
    <t>Планшети повинні бути оптичними, придатними для використання у полімеразній ланцюговій реакції. Планшети повинні мати 96 лунок, бути виготовлені з прозорого поліпропілену, вільні від РНК-аз та ДНК-аз, апірогенні, бути стійкими до впливу температур.</t>
  </si>
  <si>
    <t xml:space="preserve"> Плівка повинна бути прозорою, адгезивною, придатною для використання із 96-лунковими планшетами. Кількість плівок у наборі має бути не менше ніж 25.</t>
  </si>
  <si>
    <t xml:space="preserve"> Контейнер із анодним буфером призначений для забезпечення роботи анодного електрода 8 або 24-капілярного генетичного аналізатора 3500 Dx/3500xL Dx. Повинен містити 1-кратний робочий розчин анодного буфера, готовий до використання.</t>
  </si>
  <si>
    <t xml:space="preserve"> Контейнер з катодним буфером призначений для використання із генетичним аналізатором 3500 Dx/3500xL Dx. Контейнер має складатить із двох відокремлених відділів, що містять катодний буфер та буфер для промивання залишків полімеру. Контейнер має містити готовий до використання буфер для для проведення секвенування за Сенгером та фрагментного аналізу.</t>
  </si>
  <si>
    <t xml:space="preserve"> Резинові покриття призначені для використання із контейнером з катодним буфером для генетичного аналізатора 3500 Dx/3500xL Dx. Резинові покриття мають бути одноразового використання.</t>
  </si>
  <si>
    <t xml:space="preserve">Магніт призначенийдля о магнітного розділення у малих (менше 2 мл) об’ємах зразків. Оптимальний робочий об'єм не гірше: 10–2000 мкл. Вміщує не менше 16 стандартних мікроцентрифужних пробірок об’ємом 1,5–2 мл у пронумерованих місцях. </t>
  </si>
  <si>
    <t>33190000-8 - Медичне обладнання та вироби медичного призначення різні</t>
  </si>
  <si>
    <t>Адаптери для завантаження колонок з силікамембраною і пробірок в QIAcube</t>
  </si>
  <si>
    <t>Магнітний штатив DYNAMAG™-2, на 16 пробірок, або еквівалент</t>
  </si>
  <si>
    <t>Адгезивна плівка MicroAmp™ Clear Adhesive Film, або еквівалент</t>
  </si>
  <si>
    <t> Пластини MicroAmp™ Optical Film Compression Pad , або еквівалент</t>
  </si>
  <si>
    <t xml:space="preserve">ІНФОРМАЦІЯ
про необхідні технічні, якісні та кількісні характеристики предмету закупівлі (витратні матеріали для неонатального скринінгу експертні)                                                                                                                                                                    </t>
  </si>
  <si>
    <t xml:space="preserve">Медичний директор з медичних питань                       </t>
  </si>
  <si>
    <t>Тетяна ІВАНОВА</t>
  </si>
  <si>
    <t>Члени робочої групи:</t>
  </si>
  <si>
    <t xml:space="preserve">Медичний директор </t>
  </si>
  <si>
    <t>Сергій ЧЕРНИШУК</t>
  </si>
  <si>
    <t>Заст. Генерального директора з економічних питань</t>
  </si>
  <si>
    <t>Наталія МИРУТА</t>
  </si>
  <si>
    <t xml:space="preserve">Медичний директор з поліклінічной роботи                 </t>
  </si>
  <si>
    <t>Володимир СОВА</t>
  </si>
  <si>
    <t>Завідувач відділом імуногістохімічних досліджень дитячого патологоанатомічного відділення</t>
  </si>
  <si>
    <t>Ольга ВИСТАВНИХ</t>
  </si>
  <si>
    <t>Завідувач Українським Референс-центром з клінічної лабораторної діагностики та метрології</t>
  </si>
  <si>
    <t>Вікторія ЯНОВСЬКА</t>
  </si>
  <si>
    <t>Завідувач лабораторії медичної генетики СМГЦ</t>
  </si>
  <si>
    <t>Наталія ОЛЬХОВИЧ</t>
  </si>
  <si>
    <t xml:space="preserve">ІНФОРМАЦІЯ
про необхідні технічні, якісні та кількісні характеристики предмету закупівлі (реагенти для неонатального скринінгу експертні)                                                                                                                                                                    </t>
  </si>
  <si>
    <t xml:space="preserve">Адаптери для QIAcube Filter-Tips, 200 µl </t>
  </si>
  <si>
    <t xml:space="preserve">Адаптер з фільтром у штативі для станції автоматичного виділення нуклеїнових кислот. Призначені для піпетування рідин об’ємом до 200 мкл.
Фасування – не менше 1000 шт.
Мають бути сумісні з приладом QIAcubeConnect у відповідності до рекомендацій виробника.
</t>
  </si>
  <si>
    <t>Адаптери для QIAcube Filter-Tips, 1000 µl (1024)</t>
  </si>
  <si>
    <t xml:space="preserve">Адаптери з фільтром у штативі для станції автоматичного виділення нуклеїнових кислот. Призначені для піпетування рідин об’ємом до 1000 мкл.
Фасування – не менше 1000 шт.
Мають бути сумісні з приладом QIAcubeConnect у відповідності до рекомендацій виробника.
</t>
  </si>
  <si>
    <t>Ємність для ПЛР, без кришки, 0,2 мкл</t>
  </si>
  <si>
    <t xml:space="preserve">Ємність для проведення ПЛР, 0,2 мл, прозорі, без кришки. 1000шт/уп. </t>
  </si>
  <si>
    <t>Ємність тонкостінна з поліпропілену для використання з флюорометром Qubit</t>
  </si>
  <si>
    <t xml:space="preserve">Ємність тонкостінні, 0.5 мл, сумістні з флуориметром Qubit 3.0 та 4.0. Для поточних флуориметричних вимірювань. 500 шт/уп. </t>
  </si>
  <si>
    <t>Ємність  Eppendorf Safe-Lock Tubes, 1.5 mL, blue , або еквівалент</t>
  </si>
  <si>
    <t>Ємність  об'ємом не менше 1,5 мл. Не менше 1000 шт/упаковка</t>
  </si>
  <si>
    <t>Ємність Tube, Safe-Lock Tube 1.5 mL, або еквівалент</t>
  </si>
  <si>
    <t>Ємність об'ємом не менше 1,5 мл. Не менше 1000 шт/упаковка</t>
  </si>
  <si>
    <t>Конічні ємності Nunc™  50mL Conical Sterile Polypropylene Centrifuge Tubes, або еквівалент</t>
  </si>
  <si>
    <t>Конічні стерильні поліпропіленові центрифужні ємності Nunc об'ємом 50 мл. Стерильні. 500 шт/упаковка.</t>
  </si>
  <si>
    <t>НК 024:201935833</t>
  </si>
  <si>
    <t>Ємність для лізису зразків, з кришкою safe-lock Sample Tubes RB (2 ml) , або еквівалент</t>
  </si>
  <si>
    <t xml:space="preserve">Мікроцентрифужні ємність для елюціїна 2 мл для станції автоматичного виділення нуклеїнових кислот.
Фасування – не менше 1000 шт.
Мають бути сумісні з приладом QIAcube Connect.
</t>
  </si>
  <si>
    <t>Конічні ємності  Nunc™ 15mL Conical Sterile Polypropylene Centrifuge Tubes, або еквівалент</t>
  </si>
  <si>
    <t>Конічні стерильні поліпропіленові центрифужні ємностіunc об'ємом 15 мл. Стерильні. 500 шт/упаковка.</t>
  </si>
  <si>
    <t xml:space="preserve">Обгрунтування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</si>
</sst>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_-;_-* &quot;-&quot;??_₴_-;_-@_-"/>
  </numFmts>
  <fonts count="1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b/>
      <sz val="14"/>
      <color theme="1"/>
      <name val="Times New Roman"/>
      <family val="1"/>
      <charset val="204"/>
    </font>
    <font>
      <sz val="14"/>
      <name val="Times New Roman"/>
      <family val="1"/>
      <charset val="204"/>
    </font>
    <font>
      <sz val="12"/>
      <color theme="1"/>
      <name val="Times New Roman"/>
      <family val="1"/>
      <charset val="204"/>
    </font>
    <font>
      <sz val="10"/>
      <name val="Arial Cyr"/>
      <charset val="204"/>
    </font>
    <font>
      <sz val="14"/>
      <color theme="1"/>
      <name val="Calibri"/>
      <family val="2"/>
      <scheme val="minor"/>
    </font>
    <font>
      <sz val="14"/>
      <color theme="1"/>
      <name val="Calibri"/>
      <family val="2"/>
    </font>
    <font>
      <sz val="14"/>
      <color rgb="FF000000"/>
      <name val="Times New Roman"/>
      <family val="1"/>
      <charset val="204"/>
    </font>
    <font>
      <sz val="12"/>
      <color theme="1"/>
      <name val="Calibri"/>
      <family val="2"/>
      <scheme val="minor"/>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2" fillId="0" borderId="0"/>
    <xf numFmtId="0" fontId="1" fillId="0" borderId="0"/>
    <xf numFmtId="0" fontId="8" fillId="0" borderId="0"/>
  </cellStyleXfs>
  <cellXfs count="61">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alignment horizontal="center" vertical="center" wrapText="1"/>
    </xf>
    <xf numFmtId="0" fontId="7" fillId="0" borderId="0" xfId="2" applyFont="1"/>
    <xf numFmtId="0" fontId="4" fillId="0" borderId="0" xfId="0" applyFont="1" applyAlignment="1">
      <alignment horizontal="center" vertical="center"/>
    </xf>
    <xf numFmtId="0" fontId="5" fillId="0" borderId="1" xfId="0" applyFont="1" applyBorder="1" applyAlignment="1">
      <alignment horizontal="left"/>
    </xf>
    <xf numFmtId="0" fontId="6" fillId="0" borderId="1" xfId="0" applyFont="1" applyBorder="1" applyAlignment="1">
      <alignment horizontal="center" vertical="center"/>
    </xf>
    <xf numFmtId="1" fontId="4" fillId="0" borderId="1" xfId="0" applyNumberFormat="1" applyFont="1" applyBorder="1" applyAlignment="1">
      <alignment horizontal="center" vertical="center"/>
    </xf>
    <xf numFmtId="0" fontId="5" fillId="0" borderId="0" xfId="0" applyFont="1" applyAlignment="1">
      <alignment horizontal="left"/>
    </xf>
    <xf numFmtId="0" fontId="6" fillId="0" borderId="0" xfId="0" applyFont="1" applyAlignment="1">
      <alignment horizontal="center" vertical="center"/>
    </xf>
    <xf numFmtId="1" fontId="4" fillId="0" borderId="0" xfId="0" applyNumberFormat="1" applyFont="1" applyAlignment="1">
      <alignment horizontal="center" vertical="center"/>
    </xf>
    <xf numFmtId="0" fontId="4" fillId="0" borderId="1" xfId="0" applyFont="1" applyBorder="1" applyAlignment="1">
      <alignment horizontal="center" vertical="center"/>
    </xf>
    <xf numFmtId="4" fontId="4" fillId="0" borderId="1" xfId="0" applyNumberFormat="1" applyFont="1" applyBorder="1" applyAlignment="1">
      <alignment horizontal="center" vertical="center"/>
    </xf>
    <xf numFmtId="0" fontId="7" fillId="0" borderId="0" xfId="0" applyFont="1"/>
    <xf numFmtId="0" fontId="0" fillId="0" borderId="0" xfId="0" applyAlignment="1">
      <alignment vertical="center"/>
    </xf>
    <xf numFmtId="0" fontId="4" fillId="0" borderId="0" xfId="0" applyFont="1" applyAlignment="1">
      <alignment horizontal="left" vertical="center" wrapText="1"/>
    </xf>
    <xf numFmtId="0" fontId="9"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10" fillId="0" borderId="0" xfId="0" applyFont="1" applyAlignment="1">
      <alignment horizontal="left" vertical="top" wrapText="1"/>
    </xf>
    <xf numFmtId="0" fontId="4" fillId="0" borderId="0" xfId="0" applyFont="1"/>
    <xf numFmtId="0" fontId="4" fillId="0" borderId="1" xfId="0" applyFont="1" applyBorder="1" applyAlignment="1">
      <alignment horizontal="left" vertical="center"/>
    </xf>
    <xf numFmtId="0" fontId="11" fillId="0" borderId="1" xfId="0" applyFont="1" applyBorder="1" applyAlignment="1">
      <alignment horizontal="left" vertical="center" wrapText="1"/>
    </xf>
    <xf numFmtId="1" fontId="11" fillId="0" borderId="1" xfId="0" applyNumberFormat="1" applyFont="1" applyBorder="1" applyAlignment="1">
      <alignment horizontal="left" vertical="center" wrapText="1"/>
    </xf>
    <xf numFmtId="4" fontId="11" fillId="0" borderId="1" xfId="0" applyNumberFormat="1"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left" vertical="center" wrapText="1"/>
    </xf>
    <xf numFmtId="4" fontId="6" fillId="3" borderId="5" xfId="0" applyNumberFormat="1" applyFont="1" applyFill="1" applyBorder="1" applyAlignment="1">
      <alignment horizontal="left" vertical="center"/>
    </xf>
    <xf numFmtId="4" fontId="4" fillId="0" borderId="1" xfId="0" applyNumberFormat="1" applyFont="1" applyBorder="1" applyAlignment="1">
      <alignment horizontal="left" vertical="center"/>
    </xf>
    <xf numFmtId="4" fontId="4" fillId="2" borderId="1" xfId="0" applyNumberFormat="1" applyFont="1" applyFill="1" applyBorder="1" applyAlignment="1">
      <alignment horizontal="left" vertical="center"/>
    </xf>
    <xf numFmtId="0" fontId="11" fillId="0" borderId="1" xfId="0" applyFont="1" applyBorder="1" applyAlignment="1">
      <alignment horizontal="left" vertical="center" wrapText="1" shrinkToFit="1"/>
    </xf>
    <xf numFmtId="1" fontId="4" fillId="0" borderId="1" xfId="0" applyNumberFormat="1" applyFont="1" applyBorder="1" applyAlignment="1">
      <alignment horizontal="left" vertical="center"/>
    </xf>
    <xf numFmtId="0" fontId="4" fillId="3" borderId="1" xfId="0" applyFont="1" applyFill="1" applyBorder="1" applyAlignment="1">
      <alignment horizontal="left" vertical="center" wrapText="1"/>
    </xf>
    <xf numFmtId="0" fontId="4" fillId="3" borderId="0" xfId="0" applyFont="1" applyFill="1" applyAlignment="1">
      <alignment horizontal="left" vertical="center" wrapText="1"/>
    </xf>
    <xf numFmtId="4" fontId="4" fillId="3" borderId="5" xfId="0" applyNumberFormat="1" applyFont="1" applyFill="1" applyBorder="1" applyAlignment="1">
      <alignment horizontal="left" vertical="center"/>
    </xf>
    <xf numFmtId="0" fontId="6" fillId="0" borderId="1" xfId="0" applyFont="1" applyBorder="1" applyAlignment="1">
      <alignment horizontal="left" vertical="center" wrapText="1"/>
    </xf>
    <xf numFmtId="49" fontId="6" fillId="0" borderId="1" xfId="0" applyNumberFormat="1" applyFont="1" applyBorder="1" applyAlignment="1">
      <alignment horizontal="left" vertical="center" wrapText="1"/>
    </xf>
    <xf numFmtId="0" fontId="6" fillId="0" borderId="1" xfId="0" applyFont="1" applyBorder="1" applyAlignment="1">
      <alignment horizontal="left" vertical="center"/>
    </xf>
    <xf numFmtId="164" fontId="11" fillId="0" borderId="1" xfId="0" applyNumberFormat="1" applyFont="1" applyBorder="1" applyAlignment="1">
      <alignment horizontal="left" vertical="center"/>
    </xf>
    <xf numFmtId="0" fontId="4" fillId="0" borderId="1" xfId="3" applyFont="1" applyBorder="1" applyAlignment="1">
      <alignment horizontal="left" vertical="center" wrapText="1"/>
    </xf>
    <xf numFmtId="0" fontId="6" fillId="3" borderId="1" xfId="0" applyFont="1" applyFill="1" applyBorder="1" applyAlignment="1">
      <alignment horizontal="left" vertical="center" wrapText="1"/>
    </xf>
    <xf numFmtId="0" fontId="4" fillId="0" borderId="1" xfId="0" applyFont="1" applyBorder="1" applyAlignment="1">
      <alignment horizontal="left" vertical="center" wrapText="1" shrinkToFit="1"/>
    </xf>
    <xf numFmtId="0" fontId="4" fillId="0" borderId="3" xfId="0" applyFont="1" applyBorder="1" applyAlignment="1">
      <alignment horizontal="left" vertical="center" wrapText="1"/>
    </xf>
    <xf numFmtId="0" fontId="4" fillId="0" borderId="3" xfId="0" applyFont="1" applyBorder="1" applyAlignment="1">
      <alignment horizontal="left" vertical="center" wrapText="1" shrinkToFit="1"/>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xf>
    <xf numFmtId="0" fontId="5" fillId="0" borderId="0" xfId="0" applyFont="1" applyAlignment="1">
      <alignment horizontal="center" vertical="center" wrapText="1"/>
    </xf>
    <xf numFmtId="0" fontId="9" fillId="0" borderId="0" xfId="0" applyFont="1" applyAlignment="1">
      <alignment vertical="center"/>
    </xf>
    <xf numFmtId="0" fontId="9" fillId="0" borderId="0" xfId="0" applyFont="1"/>
    <xf numFmtId="0" fontId="6" fillId="3" borderId="1" xfId="0" applyFont="1" applyFill="1" applyBorder="1" applyAlignment="1">
      <alignment horizontal="left" vertical="center" wrapText="1" shrinkToFit="1"/>
    </xf>
    <xf numFmtId="0" fontId="4" fillId="0" borderId="0" xfId="0" applyFont="1" applyAlignment="1">
      <alignment horizontal="left" vertical="center"/>
    </xf>
    <xf numFmtId="4" fontId="6" fillId="3" borderId="1" xfId="0" applyNumberFormat="1" applyFont="1" applyFill="1" applyBorder="1" applyAlignment="1">
      <alignment horizontal="left" vertical="center"/>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wrapText="1"/>
    </xf>
    <xf numFmtId="0" fontId="5" fillId="0" borderId="2" xfId="0" applyFont="1" applyBorder="1" applyAlignment="1">
      <alignment horizontal="center" wrapText="1"/>
    </xf>
    <xf numFmtId="0" fontId="7" fillId="0" borderId="0" xfId="0" applyFont="1" applyAlignment="1">
      <alignment horizontal="center" vertical="center" wrapText="1"/>
    </xf>
    <xf numFmtId="0" fontId="12" fillId="0" borderId="0" xfId="0" applyFont="1" applyAlignment="1">
      <alignment horizontal="center" vertical="center" wrapText="1"/>
    </xf>
  </cellXfs>
  <cellStyles count="4">
    <cellStyle name="Звичайний" xfId="0" builtinId="0"/>
    <cellStyle name="Звичайний 2" xfId="1" xr:uid="{00000000-0005-0000-0000-000000000000}"/>
    <cellStyle name="Звичайний 3" xfId="2" xr:uid="{00000000-0005-0000-0000-000001000000}"/>
    <cellStyle name="Обычный 2"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5"/>
  <sheetViews>
    <sheetView topLeftCell="A43" zoomScale="60" zoomScaleNormal="60" workbookViewId="0">
      <selection sqref="A1:O55"/>
    </sheetView>
  </sheetViews>
  <sheetFormatPr defaultColWidth="9.140625" defaultRowHeight="15" x14ac:dyDescent="0.25"/>
  <cols>
    <col min="1" max="1" width="5.85546875" style="2" customWidth="1"/>
    <col min="2" max="2" width="35.7109375" style="2" customWidth="1"/>
    <col min="3" max="3" width="54.140625" style="2" customWidth="1"/>
    <col min="4" max="4" width="30.5703125" style="2" customWidth="1"/>
    <col min="5" max="5" width="31" style="2" customWidth="1"/>
    <col min="6" max="6" width="10.28515625" style="2" customWidth="1"/>
    <col min="7" max="7" width="11.7109375" style="3" customWidth="1"/>
    <col min="8" max="8" width="15.85546875" style="3" customWidth="1"/>
    <col min="9" max="9" width="18.7109375" style="3" customWidth="1"/>
    <col min="10" max="10" width="14.42578125" style="3" customWidth="1"/>
    <col min="11" max="11" width="18.42578125" style="3" customWidth="1"/>
    <col min="12" max="12" width="14.42578125" style="3" customWidth="1"/>
    <col min="13" max="13" width="19.7109375" style="3" customWidth="1"/>
    <col min="14" max="14" width="14.42578125" style="3" customWidth="1"/>
    <col min="15" max="15" width="18.28515625" style="3" customWidth="1"/>
    <col min="16" max="16384" width="9.140625" style="1"/>
  </cols>
  <sheetData>
    <row r="1" spans="1:15" ht="18.75" x14ac:dyDescent="0.3">
      <c r="A1" s="19"/>
      <c r="B1" s="57" t="s">
        <v>154</v>
      </c>
      <c r="C1" s="57"/>
      <c r="D1" s="57"/>
      <c r="E1" s="57"/>
      <c r="F1" s="57"/>
      <c r="G1" s="57"/>
      <c r="H1" s="57"/>
      <c r="I1" s="57"/>
      <c r="J1" s="21"/>
      <c r="K1" s="21"/>
      <c r="L1" s="21"/>
      <c r="M1" s="21"/>
      <c r="N1" s="21"/>
      <c r="O1" s="21"/>
    </row>
    <row r="2" spans="1:15" ht="18.75" x14ac:dyDescent="0.3">
      <c r="A2" s="19"/>
      <c r="B2" s="57"/>
      <c r="C2" s="57"/>
      <c r="D2" s="57"/>
      <c r="E2" s="57"/>
      <c r="F2" s="57"/>
      <c r="G2" s="57"/>
      <c r="H2" s="57"/>
      <c r="I2" s="57"/>
      <c r="J2" s="21"/>
      <c r="K2" s="21"/>
      <c r="L2" s="21"/>
      <c r="M2" s="21"/>
      <c r="N2" s="21"/>
      <c r="O2" s="21"/>
    </row>
    <row r="3" spans="1:15" ht="18.75" x14ac:dyDescent="0.3">
      <c r="A3" s="19"/>
      <c r="B3" s="57"/>
      <c r="C3" s="57"/>
      <c r="D3" s="57"/>
      <c r="E3" s="57"/>
      <c r="F3" s="57"/>
      <c r="G3" s="57"/>
      <c r="H3" s="57"/>
      <c r="I3" s="57"/>
      <c r="J3" s="21"/>
      <c r="K3" s="21"/>
      <c r="L3" s="21"/>
      <c r="M3" s="21"/>
      <c r="N3" s="21"/>
      <c r="O3" s="21"/>
    </row>
    <row r="4" spans="1:15" ht="18.75" x14ac:dyDescent="0.3">
      <c r="A4" s="19"/>
      <c r="B4" s="58"/>
      <c r="C4" s="58"/>
      <c r="D4" s="58"/>
      <c r="E4" s="58"/>
      <c r="F4" s="58"/>
      <c r="G4" s="58"/>
      <c r="H4" s="58"/>
      <c r="I4" s="58"/>
      <c r="J4" s="21"/>
      <c r="K4" s="21"/>
      <c r="L4" s="21"/>
      <c r="M4" s="21"/>
      <c r="N4" s="21"/>
      <c r="O4" s="21"/>
    </row>
    <row r="5" spans="1:15" s="4" customFormat="1" ht="56.25" x14ac:dyDescent="0.25">
      <c r="A5" s="22" t="s">
        <v>0</v>
      </c>
      <c r="B5" s="23" t="s">
        <v>4</v>
      </c>
      <c r="C5" s="23" t="s">
        <v>2</v>
      </c>
      <c r="D5" s="23" t="s">
        <v>5</v>
      </c>
      <c r="E5" s="23" t="s">
        <v>6</v>
      </c>
      <c r="F5" s="23" t="s">
        <v>1</v>
      </c>
      <c r="G5" s="24" t="s">
        <v>10</v>
      </c>
      <c r="H5" s="24" t="s">
        <v>13</v>
      </c>
      <c r="I5" s="25" t="s">
        <v>11</v>
      </c>
      <c r="J5" s="24" t="s">
        <v>12</v>
      </c>
      <c r="K5" s="25" t="s">
        <v>11</v>
      </c>
      <c r="L5" s="24" t="s">
        <v>14</v>
      </c>
      <c r="M5" s="25" t="s">
        <v>11</v>
      </c>
      <c r="N5" s="24" t="s">
        <v>15</v>
      </c>
      <c r="O5" s="25" t="s">
        <v>16</v>
      </c>
    </row>
    <row r="6" spans="1:15" ht="150" x14ac:dyDescent="0.25">
      <c r="A6" s="22">
        <v>1</v>
      </c>
      <c r="B6" s="26" t="s">
        <v>17</v>
      </c>
      <c r="C6" s="27" t="s">
        <v>43</v>
      </c>
      <c r="D6" s="28" t="s">
        <v>42</v>
      </c>
      <c r="E6" s="27" t="s">
        <v>133</v>
      </c>
      <c r="F6" s="26" t="s">
        <v>3</v>
      </c>
      <c r="G6" s="24">
        <v>1</v>
      </c>
      <c r="H6" s="29">
        <v>30110</v>
      </c>
      <c r="I6" s="30">
        <f>H6*G6</f>
        <v>30110</v>
      </c>
      <c r="J6" s="31">
        <v>31000</v>
      </c>
      <c r="K6" s="30">
        <f>J6*G6</f>
        <v>31000</v>
      </c>
      <c r="L6" s="31">
        <v>31600</v>
      </c>
      <c r="M6" s="30">
        <f>L6*G6</f>
        <v>31600</v>
      </c>
      <c r="N6" s="31">
        <f>(H6+J6+L6)/3</f>
        <v>30903.333333333332</v>
      </c>
      <c r="O6" s="30">
        <f>N6*G6</f>
        <v>30903.333333333332</v>
      </c>
    </row>
    <row r="7" spans="1:15" ht="112.5" x14ac:dyDescent="0.25">
      <c r="A7" s="22">
        <v>4</v>
      </c>
      <c r="B7" s="27" t="s">
        <v>20</v>
      </c>
      <c r="C7" s="27" t="s">
        <v>46</v>
      </c>
      <c r="D7" s="28" t="s">
        <v>47</v>
      </c>
      <c r="E7" s="27" t="s">
        <v>133</v>
      </c>
      <c r="F7" s="27" t="s">
        <v>3</v>
      </c>
      <c r="G7" s="24">
        <v>2</v>
      </c>
      <c r="H7" s="29">
        <v>15840</v>
      </c>
      <c r="I7" s="30">
        <f t="shared" ref="I7:I43" si="0">H7*G7</f>
        <v>31680</v>
      </c>
      <c r="J7" s="30">
        <v>16650</v>
      </c>
      <c r="K7" s="30">
        <f t="shared" ref="K7:K43" si="1">J7*G7</f>
        <v>33300</v>
      </c>
      <c r="L7" s="30">
        <v>16100</v>
      </c>
      <c r="M7" s="30">
        <f t="shared" ref="M7:M43" si="2">L7*G7</f>
        <v>32200</v>
      </c>
      <c r="N7" s="31">
        <f t="shared" ref="N7:N43" si="3">(H7+J7+L7)/3</f>
        <v>16196.666666666666</v>
      </c>
      <c r="O7" s="30">
        <f t="shared" ref="O7:O43" si="4">N7*G7</f>
        <v>32393.333333333332</v>
      </c>
    </row>
    <row r="8" spans="1:15" ht="112.5" x14ac:dyDescent="0.25">
      <c r="A8" s="22">
        <v>6</v>
      </c>
      <c r="B8" s="27" t="s">
        <v>22</v>
      </c>
      <c r="C8" s="27" t="s">
        <v>48</v>
      </c>
      <c r="D8" s="32" t="s">
        <v>49</v>
      </c>
      <c r="E8" s="27" t="s">
        <v>133</v>
      </c>
      <c r="F8" s="27" t="s">
        <v>3</v>
      </c>
      <c r="G8" s="24">
        <v>4</v>
      </c>
      <c r="H8" s="29">
        <v>16330</v>
      </c>
      <c r="I8" s="30">
        <f t="shared" si="0"/>
        <v>65320</v>
      </c>
      <c r="J8" s="30">
        <v>16870</v>
      </c>
      <c r="K8" s="30">
        <f t="shared" si="1"/>
        <v>67480</v>
      </c>
      <c r="L8" s="30">
        <v>17150</v>
      </c>
      <c r="M8" s="30">
        <f t="shared" si="2"/>
        <v>68600</v>
      </c>
      <c r="N8" s="31">
        <f t="shared" si="3"/>
        <v>16783.333333333332</v>
      </c>
      <c r="O8" s="30">
        <f t="shared" si="4"/>
        <v>67133.333333333328</v>
      </c>
    </row>
    <row r="9" spans="1:15" ht="112.5" x14ac:dyDescent="0.25">
      <c r="A9" s="22">
        <v>7</v>
      </c>
      <c r="B9" s="27" t="s">
        <v>23</v>
      </c>
      <c r="C9" s="27" t="s">
        <v>50</v>
      </c>
      <c r="D9" s="27" t="s">
        <v>49</v>
      </c>
      <c r="E9" s="27" t="s">
        <v>133</v>
      </c>
      <c r="F9" s="27" t="s">
        <v>3</v>
      </c>
      <c r="G9" s="33">
        <v>1</v>
      </c>
      <c r="H9" s="29">
        <v>3960</v>
      </c>
      <c r="I9" s="30">
        <f t="shared" si="0"/>
        <v>3960</v>
      </c>
      <c r="J9" s="30">
        <v>4000</v>
      </c>
      <c r="K9" s="30">
        <f t="shared" si="1"/>
        <v>4000</v>
      </c>
      <c r="L9" s="30">
        <v>4160</v>
      </c>
      <c r="M9" s="30">
        <f t="shared" si="2"/>
        <v>4160</v>
      </c>
      <c r="N9" s="31">
        <f t="shared" si="3"/>
        <v>4040</v>
      </c>
      <c r="O9" s="30">
        <f t="shared" si="4"/>
        <v>4040</v>
      </c>
    </row>
    <row r="10" spans="1:15" ht="112.5" x14ac:dyDescent="0.25">
      <c r="A10" s="22">
        <v>8</v>
      </c>
      <c r="B10" s="27" t="s">
        <v>24</v>
      </c>
      <c r="C10" s="27" t="s">
        <v>51</v>
      </c>
      <c r="D10" s="32" t="s">
        <v>49</v>
      </c>
      <c r="E10" s="27" t="s">
        <v>133</v>
      </c>
      <c r="F10" s="27" t="s">
        <v>3</v>
      </c>
      <c r="G10" s="24">
        <v>4</v>
      </c>
      <c r="H10" s="29">
        <v>16325.83</v>
      </c>
      <c r="I10" s="30">
        <f t="shared" si="0"/>
        <v>65303.32</v>
      </c>
      <c r="J10" s="30">
        <v>16870</v>
      </c>
      <c r="K10" s="30">
        <f t="shared" si="1"/>
        <v>67480</v>
      </c>
      <c r="L10" s="30">
        <v>17150</v>
      </c>
      <c r="M10" s="30">
        <f t="shared" si="2"/>
        <v>68600</v>
      </c>
      <c r="N10" s="31">
        <f t="shared" si="3"/>
        <v>16781.943333333333</v>
      </c>
      <c r="O10" s="30">
        <f t="shared" si="4"/>
        <v>67127.773333333331</v>
      </c>
    </row>
    <row r="11" spans="1:15" ht="112.5" x14ac:dyDescent="0.25">
      <c r="A11" s="22">
        <v>9</v>
      </c>
      <c r="B11" s="27" t="s">
        <v>25</v>
      </c>
      <c r="C11" s="27" t="s">
        <v>52</v>
      </c>
      <c r="D11" s="27" t="s">
        <v>49</v>
      </c>
      <c r="E11" s="27" t="s">
        <v>133</v>
      </c>
      <c r="F11" s="27" t="s">
        <v>3</v>
      </c>
      <c r="G11" s="24">
        <v>3</v>
      </c>
      <c r="H11" s="29">
        <v>5279.9999999999991</v>
      </c>
      <c r="I11" s="30">
        <f t="shared" si="0"/>
        <v>15839.999999999996</v>
      </c>
      <c r="J11" s="30">
        <v>5400</v>
      </c>
      <c r="K11" s="30">
        <f t="shared" si="1"/>
        <v>16200</v>
      </c>
      <c r="L11" s="30">
        <v>5550</v>
      </c>
      <c r="M11" s="30">
        <f t="shared" si="2"/>
        <v>16650</v>
      </c>
      <c r="N11" s="31">
        <f t="shared" si="3"/>
        <v>5410</v>
      </c>
      <c r="O11" s="30">
        <f t="shared" si="4"/>
        <v>16230</v>
      </c>
    </row>
    <row r="12" spans="1:15" ht="93.75" x14ac:dyDescent="0.25">
      <c r="A12" s="22">
        <v>11</v>
      </c>
      <c r="B12" s="27" t="s">
        <v>26</v>
      </c>
      <c r="C12" s="27" t="s">
        <v>53</v>
      </c>
      <c r="D12" s="27" t="s">
        <v>49</v>
      </c>
      <c r="E12" s="27" t="s">
        <v>133</v>
      </c>
      <c r="F12" s="27" t="s">
        <v>3</v>
      </c>
      <c r="G12" s="24">
        <v>4</v>
      </c>
      <c r="H12" s="29">
        <v>34650</v>
      </c>
      <c r="I12" s="30">
        <f t="shared" si="0"/>
        <v>138600</v>
      </c>
      <c r="J12" s="30">
        <v>35200</v>
      </c>
      <c r="K12" s="30">
        <f t="shared" si="1"/>
        <v>140800</v>
      </c>
      <c r="L12" s="30">
        <v>36400</v>
      </c>
      <c r="M12" s="30">
        <f t="shared" si="2"/>
        <v>145600</v>
      </c>
      <c r="N12" s="31">
        <f t="shared" si="3"/>
        <v>35416.666666666664</v>
      </c>
      <c r="O12" s="30">
        <f t="shared" si="4"/>
        <v>141666.66666666666</v>
      </c>
    </row>
    <row r="13" spans="1:15" ht="131.25" x14ac:dyDescent="0.25">
      <c r="A13" s="22">
        <v>12</v>
      </c>
      <c r="B13" s="27" t="s">
        <v>27</v>
      </c>
      <c r="C13" s="27" t="s">
        <v>54</v>
      </c>
      <c r="D13" s="32" t="s">
        <v>55</v>
      </c>
      <c r="E13" s="27" t="s">
        <v>133</v>
      </c>
      <c r="F13" s="27" t="s">
        <v>3</v>
      </c>
      <c r="G13" s="24">
        <v>1</v>
      </c>
      <c r="H13" s="29">
        <v>9498</v>
      </c>
      <c r="I13" s="30">
        <f t="shared" si="0"/>
        <v>9498</v>
      </c>
      <c r="J13" s="30">
        <v>9700</v>
      </c>
      <c r="K13" s="30">
        <f t="shared" si="1"/>
        <v>9700</v>
      </c>
      <c r="L13" s="30">
        <v>10000</v>
      </c>
      <c r="M13" s="30">
        <f t="shared" si="2"/>
        <v>10000</v>
      </c>
      <c r="N13" s="31">
        <f t="shared" si="3"/>
        <v>9732.6666666666661</v>
      </c>
      <c r="O13" s="30">
        <f t="shared" si="4"/>
        <v>9732.6666666666661</v>
      </c>
    </row>
    <row r="14" spans="1:15" ht="225" x14ac:dyDescent="0.25">
      <c r="A14" s="22">
        <v>13</v>
      </c>
      <c r="B14" s="34" t="s">
        <v>119</v>
      </c>
      <c r="C14" s="34" t="s">
        <v>79</v>
      </c>
      <c r="D14" s="35" t="s">
        <v>80</v>
      </c>
      <c r="E14" s="27" t="s">
        <v>133</v>
      </c>
      <c r="F14" s="27" t="s">
        <v>3</v>
      </c>
      <c r="G14" s="33">
        <v>4</v>
      </c>
      <c r="H14" s="36">
        <v>50325</v>
      </c>
      <c r="I14" s="30">
        <f t="shared" si="0"/>
        <v>201300</v>
      </c>
      <c r="J14" s="30">
        <v>51660</v>
      </c>
      <c r="K14" s="30">
        <f t="shared" si="1"/>
        <v>206640</v>
      </c>
      <c r="L14" s="30">
        <v>52850</v>
      </c>
      <c r="M14" s="30">
        <f t="shared" si="2"/>
        <v>211400</v>
      </c>
      <c r="N14" s="31">
        <f t="shared" si="3"/>
        <v>51611.666666666664</v>
      </c>
      <c r="O14" s="30">
        <f t="shared" si="4"/>
        <v>206446.66666666666</v>
      </c>
    </row>
    <row r="15" spans="1:15" ht="75" x14ac:dyDescent="0.25">
      <c r="A15" s="22">
        <v>14</v>
      </c>
      <c r="B15" s="27" t="s">
        <v>28</v>
      </c>
      <c r="C15" s="27" t="s">
        <v>56</v>
      </c>
      <c r="D15" s="27" t="s">
        <v>57</v>
      </c>
      <c r="E15" s="27" t="s">
        <v>133</v>
      </c>
      <c r="F15" s="27" t="s">
        <v>29</v>
      </c>
      <c r="G15" s="24">
        <v>20</v>
      </c>
      <c r="H15" s="29">
        <v>1320</v>
      </c>
      <c r="I15" s="30">
        <f t="shared" si="0"/>
        <v>26400</v>
      </c>
      <c r="J15" s="30">
        <v>1350</v>
      </c>
      <c r="K15" s="30">
        <f t="shared" si="1"/>
        <v>27000</v>
      </c>
      <c r="L15" s="30">
        <v>1390</v>
      </c>
      <c r="M15" s="30">
        <f t="shared" si="2"/>
        <v>27800</v>
      </c>
      <c r="N15" s="31">
        <f t="shared" si="3"/>
        <v>1353.3333333333333</v>
      </c>
      <c r="O15" s="30">
        <f t="shared" si="4"/>
        <v>27066.666666666664</v>
      </c>
    </row>
    <row r="16" spans="1:15" ht="75" x14ac:dyDescent="0.25">
      <c r="A16" s="22">
        <v>15</v>
      </c>
      <c r="B16" s="27" t="s">
        <v>30</v>
      </c>
      <c r="C16" s="27" t="s">
        <v>58</v>
      </c>
      <c r="D16" s="27" t="s">
        <v>57</v>
      </c>
      <c r="E16" s="27" t="s">
        <v>133</v>
      </c>
      <c r="F16" s="27" t="s">
        <v>29</v>
      </c>
      <c r="G16" s="24">
        <v>2</v>
      </c>
      <c r="H16" s="29">
        <v>3960</v>
      </c>
      <c r="I16" s="30">
        <f t="shared" si="0"/>
        <v>7920</v>
      </c>
      <c r="J16" s="30">
        <v>4000</v>
      </c>
      <c r="K16" s="30">
        <f t="shared" si="1"/>
        <v>8000</v>
      </c>
      <c r="L16" s="30">
        <v>4160</v>
      </c>
      <c r="M16" s="30">
        <f t="shared" si="2"/>
        <v>8320</v>
      </c>
      <c r="N16" s="31">
        <f t="shared" si="3"/>
        <v>4040</v>
      </c>
      <c r="O16" s="30">
        <f t="shared" si="4"/>
        <v>8080</v>
      </c>
    </row>
    <row r="17" spans="1:15" ht="112.5" x14ac:dyDescent="0.25">
      <c r="A17" s="22">
        <v>16</v>
      </c>
      <c r="B17" s="27" t="s">
        <v>122</v>
      </c>
      <c r="C17" s="37" t="s">
        <v>120</v>
      </c>
      <c r="D17" s="38" t="s">
        <v>59</v>
      </c>
      <c r="E17" s="27" t="s">
        <v>133</v>
      </c>
      <c r="F17" s="39" t="s">
        <v>3</v>
      </c>
      <c r="G17" s="24">
        <v>1</v>
      </c>
      <c r="H17" s="30">
        <v>151060</v>
      </c>
      <c r="I17" s="30">
        <f t="shared" si="0"/>
        <v>151060</v>
      </c>
      <c r="J17" s="30">
        <v>155000</v>
      </c>
      <c r="K17" s="30">
        <f t="shared" si="1"/>
        <v>155000</v>
      </c>
      <c r="L17" s="30">
        <v>158620</v>
      </c>
      <c r="M17" s="30">
        <f t="shared" si="2"/>
        <v>158620</v>
      </c>
      <c r="N17" s="31">
        <f t="shared" si="3"/>
        <v>154893.33333333334</v>
      </c>
      <c r="O17" s="30">
        <f t="shared" si="4"/>
        <v>154893.33333333334</v>
      </c>
    </row>
    <row r="18" spans="1:15" ht="187.5" x14ac:dyDescent="0.25">
      <c r="A18" s="22">
        <v>17</v>
      </c>
      <c r="B18" s="27" t="s">
        <v>31</v>
      </c>
      <c r="C18" s="27" t="s">
        <v>121</v>
      </c>
      <c r="D18" s="28" t="s">
        <v>60</v>
      </c>
      <c r="E18" s="27" t="s">
        <v>133</v>
      </c>
      <c r="F18" s="37" t="s">
        <v>32</v>
      </c>
      <c r="G18" s="24">
        <v>10</v>
      </c>
      <c r="H18" s="29">
        <v>28123.33</v>
      </c>
      <c r="I18" s="30">
        <f t="shared" si="0"/>
        <v>281233.30000000005</v>
      </c>
      <c r="J18" s="30">
        <v>29000</v>
      </c>
      <c r="K18" s="30">
        <f t="shared" si="1"/>
        <v>290000</v>
      </c>
      <c r="L18" s="30">
        <v>29530</v>
      </c>
      <c r="M18" s="30">
        <f t="shared" si="2"/>
        <v>295300</v>
      </c>
      <c r="N18" s="31">
        <f t="shared" si="3"/>
        <v>28884.443333333333</v>
      </c>
      <c r="O18" s="30">
        <f t="shared" si="4"/>
        <v>288844.43333333335</v>
      </c>
    </row>
    <row r="19" spans="1:15" ht="75" x14ac:dyDescent="0.25">
      <c r="A19" s="22">
        <v>18</v>
      </c>
      <c r="B19" s="27" t="s">
        <v>61</v>
      </c>
      <c r="C19" s="27" t="s">
        <v>123</v>
      </c>
      <c r="D19" s="28" t="s">
        <v>59</v>
      </c>
      <c r="E19" s="27" t="s">
        <v>133</v>
      </c>
      <c r="F19" s="37" t="s">
        <v>39</v>
      </c>
      <c r="G19" s="24">
        <v>2</v>
      </c>
      <c r="H19" s="40">
        <v>182736</v>
      </c>
      <c r="I19" s="30">
        <f t="shared" si="0"/>
        <v>365472</v>
      </c>
      <c r="J19" s="30">
        <v>187000</v>
      </c>
      <c r="K19" s="30">
        <f t="shared" si="1"/>
        <v>374000</v>
      </c>
      <c r="L19" s="30">
        <v>191860</v>
      </c>
      <c r="M19" s="30">
        <f t="shared" si="2"/>
        <v>383720</v>
      </c>
      <c r="N19" s="31">
        <f t="shared" si="3"/>
        <v>187198.66666666666</v>
      </c>
      <c r="O19" s="30">
        <f t="shared" si="4"/>
        <v>374397.33333333331</v>
      </c>
    </row>
    <row r="20" spans="1:15" ht="112.5" x14ac:dyDescent="0.25">
      <c r="A20" s="22">
        <v>19</v>
      </c>
      <c r="B20" s="27" t="s">
        <v>33</v>
      </c>
      <c r="C20" s="27" t="s">
        <v>124</v>
      </c>
      <c r="D20" s="28" t="s">
        <v>59</v>
      </c>
      <c r="E20" s="27" t="s">
        <v>133</v>
      </c>
      <c r="F20" s="37" t="s">
        <v>32</v>
      </c>
      <c r="G20" s="24">
        <v>7</v>
      </c>
      <c r="H20" s="29">
        <v>19937.5</v>
      </c>
      <c r="I20" s="30">
        <f t="shared" si="0"/>
        <v>139562.5</v>
      </c>
      <c r="J20" s="30">
        <v>20210</v>
      </c>
      <c r="K20" s="30">
        <f t="shared" si="1"/>
        <v>141470</v>
      </c>
      <c r="L20" s="30">
        <v>20950</v>
      </c>
      <c r="M20" s="30">
        <f t="shared" si="2"/>
        <v>146650</v>
      </c>
      <c r="N20" s="31">
        <f t="shared" si="3"/>
        <v>20365.833333333332</v>
      </c>
      <c r="O20" s="30">
        <f t="shared" si="4"/>
        <v>142560.83333333331</v>
      </c>
    </row>
    <row r="21" spans="1:15" ht="93.75" x14ac:dyDescent="0.25">
      <c r="A21" s="22">
        <v>23</v>
      </c>
      <c r="B21" s="27" t="s">
        <v>37</v>
      </c>
      <c r="C21" s="27" t="s">
        <v>125</v>
      </c>
      <c r="D21" s="28" t="s">
        <v>59</v>
      </c>
      <c r="E21" s="27" t="s">
        <v>133</v>
      </c>
      <c r="F21" s="37" t="s">
        <v>32</v>
      </c>
      <c r="G21" s="24">
        <v>1</v>
      </c>
      <c r="H21" s="29">
        <v>3575.0000000000005</v>
      </c>
      <c r="I21" s="30">
        <f t="shared" si="0"/>
        <v>3575.0000000000005</v>
      </c>
      <c r="J21" s="30">
        <v>3640</v>
      </c>
      <c r="K21" s="30">
        <f t="shared" si="1"/>
        <v>3640</v>
      </c>
      <c r="L21" s="30">
        <v>3760</v>
      </c>
      <c r="M21" s="30">
        <f t="shared" si="2"/>
        <v>3760</v>
      </c>
      <c r="N21" s="31">
        <f t="shared" si="3"/>
        <v>3658.3333333333335</v>
      </c>
      <c r="O21" s="30">
        <f t="shared" si="4"/>
        <v>3658.3333333333335</v>
      </c>
    </row>
    <row r="22" spans="1:15" ht="75" x14ac:dyDescent="0.25">
      <c r="A22" s="22">
        <v>24</v>
      </c>
      <c r="B22" s="27" t="s">
        <v>38</v>
      </c>
      <c r="C22" s="27" t="s">
        <v>126</v>
      </c>
      <c r="D22" s="28" t="s">
        <v>59</v>
      </c>
      <c r="E22" s="27" t="s">
        <v>133</v>
      </c>
      <c r="F22" s="37" t="s">
        <v>32</v>
      </c>
      <c r="G22" s="24">
        <v>1</v>
      </c>
      <c r="H22" s="29">
        <v>7425</v>
      </c>
      <c r="I22" s="30">
        <f t="shared" si="0"/>
        <v>7425</v>
      </c>
      <c r="J22" s="30">
        <v>7640</v>
      </c>
      <c r="K22" s="30">
        <f t="shared" si="1"/>
        <v>7640</v>
      </c>
      <c r="L22" s="30">
        <v>7800</v>
      </c>
      <c r="M22" s="30">
        <f t="shared" si="2"/>
        <v>7800</v>
      </c>
      <c r="N22" s="31">
        <f t="shared" si="3"/>
        <v>7621.666666666667</v>
      </c>
      <c r="O22" s="30">
        <f t="shared" si="4"/>
        <v>7621.666666666667</v>
      </c>
    </row>
    <row r="23" spans="1:15" ht="131.25" x14ac:dyDescent="0.25">
      <c r="A23" s="22">
        <v>25</v>
      </c>
      <c r="B23" s="41" t="s">
        <v>118</v>
      </c>
      <c r="C23" s="27" t="s">
        <v>117</v>
      </c>
      <c r="D23" s="28" t="s">
        <v>59</v>
      </c>
      <c r="E23" s="27" t="s">
        <v>133</v>
      </c>
      <c r="F23" s="39" t="s">
        <v>3</v>
      </c>
      <c r="G23" s="24">
        <v>3</v>
      </c>
      <c r="H23" s="30">
        <v>256392</v>
      </c>
      <c r="I23" s="30">
        <f t="shared" si="0"/>
        <v>769176</v>
      </c>
      <c r="J23" s="30">
        <v>260900</v>
      </c>
      <c r="K23" s="30">
        <f t="shared" si="1"/>
        <v>782700</v>
      </c>
      <c r="L23" s="30">
        <v>269210</v>
      </c>
      <c r="M23" s="30">
        <f t="shared" si="2"/>
        <v>807630</v>
      </c>
      <c r="N23" s="31">
        <f t="shared" si="3"/>
        <v>262167.33333333331</v>
      </c>
      <c r="O23" s="30">
        <f t="shared" si="4"/>
        <v>786502</v>
      </c>
    </row>
    <row r="24" spans="1:15" ht="75" x14ac:dyDescent="0.25">
      <c r="A24" s="22">
        <v>26</v>
      </c>
      <c r="B24" s="41" t="s">
        <v>113</v>
      </c>
      <c r="C24" s="27" t="s">
        <v>115</v>
      </c>
      <c r="D24" s="28" t="s">
        <v>59</v>
      </c>
      <c r="E24" s="27" t="s">
        <v>133</v>
      </c>
      <c r="F24" s="39" t="s">
        <v>3</v>
      </c>
      <c r="G24" s="24">
        <v>2</v>
      </c>
      <c r="H24" s="30">
        <v>437400</v>
      </c>
      <c r="I24" s="30">
        <f t="shared" si="0"/>
        <v>874800</v>
      </c>
      <c r="J24" s="30">
        <v>445870</v>
      </c>
      <c r="K24" s="30">
        <f t="shared" si="1"/>
        <v>891740</v>
      </c>
      <c r="L24" s="30">
        <v>459270</v>
      </c>
      <c r="M24" s="30">
        <f t="shared" si="2"/>
        <v>918540</v>
      </c>
      <c r="N24" s="31">
        <f t="shared" si="3"/>
        <v>447513.33333333331</v>
      </c>
      <c r="O24" s="30">
        <f t="shared" si="4"/>
        <v>895026.66666666663</v>
      </c>
    </row>
    <row r="25" spans="1:15" ht="75" x14ac:dyDescent="0.25">
      <c r="A25" s="22">
        <v>27</v>
      </c>
      <c r="B25" s="41" t="s">
        <v>112</v>
      </c>
      <c r="C25" s="27" t="s">
        <v>116</v>
      </c>
      <c r="D25" s="28" t="s">
        <v>59</v>
      </c>
      <c r="E25" s="27" t="s">
        <v>133</v>
      </c>
      <c r="F25" s="39" t="s">
        <v>3</v>
      </c>
      <c r="G25" s="24">
        <v>3</v>
      </c>
      <c r="H25" s="30">
        <v>306720</v>
      </c>
      <c r="I25" s="30">
        <f t="shared" si="0"/>
        <v>920160</v>
      </c>
      <c r="J25" s="30">
        <v>318400</v>
      </c>
      <c r="K25" s="30">
        <f t="shared" si="1"/>
        <v>955200</v>
      </c>
      <c r="L25" s="30">
        <v>322100</v>
      </c>
      <c r="M25" s="30">
        <f t="shared" si="2"/>
        <v>966300</v>
      </c>
      <c r="N25" s="31">
        <f t="shared" si="3"/>
        <v>315740</v>
      </c>
      <c r="O25" s="30">
        <f t="shared" si="4"/>
        <v>947220</v>
      </c>
    </row>
    <row r="26" spans="1:15" ht="93.75" x14ac:dyDescent="0.25">
      <c r="A26" s="22">
        <v>28</v>
      </c>
      <c r="B26" s="27" t="s">
        <v>70</v>
      </c>
      <c r="C26" s="27" t="s">
        <v>111</v>
      </c>
      <c r="D26" s="28" t="s">
        <v>59</v>
      </c>
      <c r="E26" s="27" t="s">
        <v>133</v>
      </c>
      <c r="F26" s="39" t="s">
        <v>3</v>
      </c>
      <c r="G26" s="24">
        <v>1</v>
      </c>
      <c r="H26" s="30">
        <v>102024</v>
      </c>
      <c r="I26" s="30">
        <f t="shared" si="0"/>
        <v>102024</v>
      </c>
      <c r="J26" s="30">
        <v>105700</v>
      </c>
      <c r="K26" s="30">
        <f t="shared" si="1"/>
        <v>105700</v>
      </c>
      <c r="L26" s="30">
        <v>107200</v>
      </c>
      <c r="M26" s="30">
        <f t="shared" si="2"/>
        <v>107200</v>
      </c>
      <c r="N26" s="31">
        <f t="shared" si="3"/>
        <v>104974.66666666667</v>
      </c>
      <c r="O26" s="30">
        <f t="shared" si="4"/>
        <v>104974.66666666667</v>
      </c>
    </row>
    <row r="27" spans="1:15" ht="93.75" x14ac:dyDescent="0.25">
      <c r="A27" s="22">
        <v>29</v>
      </c>
      <c r="B27" s="27" t="s">
        <v>71</v>
      </c>
      <c r="C27" s="27" t="s">
        <v>110</v>
      </c>
      <c r="D27" s="28" t="s">
        <v>59</v>
      </c>
      <c r="E27" s="27" t="s">
        <v>133</v>
      </c>
      <c r="F27" s="39" t="s">
        <v>3</v>
      </c>
      <c r="G27" s="24">
        <v>5</v>
      </c>
      <c r="H27" s="30">
        <v>132840</v>
      </c>
      <c r="I27" s="30">
        <f t="shared" si="0"/>
        <v>664200</v>
      </c>
      <c r="J27" s="30">
        <v>135400</v>
      </c>
      <c r="K27" s="30">
        <f t="shared" si="1"/>
        <v>677000</v>
      </c>
      <c r="L27" s="30">
        <v>139500</v>
      </c>
      <c r="M27" s="30">
        <f t="shared" si="2"/>
        <v>697500</v>
      </c>
      <c r="N27" s="31">
        <f t="shared" si="3"/>
        <v>135913.33333333334</v>
      </c>
      <c r="O27" s="30">
        <f t="shared" si="4"/>
        <v>679566.66666666674</v>
      </c>
    </row>
    <row r="28" spans="1:15" ht="93.75" x14ac:dyDescent="0.25">
      <c r="A28" s="22">
        <v>30</v>
      </c>
      <c r="B28" s="27" t="s">
        <v>72</v>
      </c>
      <c r="C28" s="27" t="s">
        <v>109</v>
      </c>
      <c r="D28" s="28" t="s">
        <v>59</v>
      </c>
      <c r="E28" s="27" t="s">
        <v>133</v>
      </c>
      <c r="F28" s="39" t="s">
        <v>3</v>
      </c>
      <c r="G28" s="24">
        <v>1</v>
      </c>
      <c r="H28" s="30">
        <v>184392</v>
      </c>
      <c r="I28" s="30">
        <f t="shared" si="0"/>
        <v>184392</v>
      </c>
      <c r="J28" s="30">
        <v>189000</v>
      </c>
      <c r="K28" s="30">
        <f t="shared" si="1"/>
        <v>189000</v>
      </c>
      <c r="L28" s="30">
        <v>193610</v>
      </c>
      <c r="M28" s="30">
        <f t="shared" si="2"/>
        <v>193610</v>
      </c>
      <c r="N28" s="31">
        <f t="shared" si="3"/>
        <v>189000.66666666666</v>
      </c>
      <c r="O28" s="30">
        <f t="shared" si="4"/>
        <v>189000.66666666666</v>
      </c>
    </row>
    <row r="29" spans="1:15" ht="75" x14ac:dyDescent="0.25">
      <c r="A29" s="22">
        <v>31</v>
      </c>
      <c r="B29" s="41" t="s">
        <v>106</v>
      </c>
      <c r="C29" s="27" t="s">
        <v>108</v>
      </c>
      <c r="D29" s="28" t="s">
        <v>59</v>
      </c>
      <c r="E29" s="27" t="s">
        <v>133</v>
      </c>
      <c r="F29" s="39" t="s">
        <v>3</v>
      </c>
      <c r="G29" s="24">
        <v>2</v>
      </c>
      <c r="H29" s="30">
        <v>572544</v>
      </c>
      <c r="I29" s="30">
        <f t="shared" si="0"/>
        <v>1145088</v>
      </c>
      <c r="J29" s="30">
        <v>597000</v>
      </c>
      <c r="K29" s="30">
        <f t="shared" si="1"/>
        <v>1194000</v>
      </c>
      <c r="L29" s="30">
        <v>601150</v>
      </c>
      <c r="M29" s="30">
        <f t="shared" si="2"/>
        <v>1202300</v>
      </c>
      <c r="N29" s="31">
        <f t="shared" si="3"/>
        <v>590231.33333333337</v>
      </c>
      <c r="O29" s="30">
        <f t="shared" si="4"/>
        <v>1180462.6666666667</v>
      </c>
    </row>
    <row r="30" spans="1:15" ht="112.5" x14ac:dyDescent="0.25">
      <c r="A30" s="22">
        <v>32</v>
      </c>
      <c r="B30" s="41" t="s">
        <v>107</v>
      </c>
      <c r="C30" s="27" t="s">
        <v>96</v>
      </c>
      <c r="D30" s="28" t="s">
        <v>59</v>
      </c>
      <c r="E30" s="27" t="s">
        <v>133</v>
      </c>
      <c r="F30" s="39" t="s">
        <v>3</v>
      </c>
      <c r="G30" s="24">
        <v>2</v>
      </c>
      <c r="H30" s="30">
        <v>331632</v>
      </c>
      <c r="I30" s="30">
        <f t="shared" si="0"/>
        <v>663264</v>
      </c>
      <c r="J30" s="30">
        <v>340000</v>
      </c>
      <c r="K30" s="30">
        <f t="shared" si="1"/>
        <v>680000</v>
      </c>
      <c r="L30" s="30">
        <v>348200</v>
      </c>
      <c r="M30" s="30">
        <f t="shared" si="2"/>
        <v>696400</v>
      </c>
      <c r="N30" s="31">
        <f t="shared" si="3"/>
        <v>339944</v>
      </c>
      <c r="O30" s="30">
        <f t="shared" si="4"/>
        <v>679888</v>
      </c>
    </row>
    <row r="31" spans="1:15" ht="187.5" x14ac:dyDescent="0.25">
      <c r="A31" s="22">
        <v>33</v>
      </c>
      <c r="B31" s="41" t="s">
        <v>95</v>
      </c>
      <c r="C31" s="27" t="s">
        <v>97</v>
      </c>
      <c r="D31" s="41" t="s">
        <v>67</v>
      </c>
      <c r="E31" s="27" t="s">
        <v>133</v>
      </c>
      <c r="F31" s="39" t="s">
        <v>3</v>
      </c>
      <c r="G31" s="24">
        <v>3</v>
      </c>
      <c r="H31" s="30">
        <v>214200</v>
      </c>
      <c r="I31" s="30">
        <f t="shared" si="0"/>
        <v>642600</v>
      </c>
      <c r="J31" s="30">
        <v>218400</v>
      </c>
      <c r="K31" s="30">
        <f t="shared" si="1"/>
        <v>655200</v>
      </c>
      <c r="L31" s="30">
        <v>224910</v>
      </c>
      <c r="M31" s="30">
        <f t="shared" si="2"/>
        <v>674730</v>
      </c>
      <c r="N31" s="31">
        <f t="shared" si="3"/>
        <v>219170</v>
      </c>
      <c r="O31" s="30">
        <f t="shared" si="4"/>
        <v>657510</v>
      </c>
    </row>
    <row r="32" spans="1:15" ht="187.5" x14ac:dyDescent="0.25">
      <c r="A32" s="22">
        <v>34</v>
      </c>
      <c r="B32" s="23" t="s">
        <v>114</v>
      </c>
      <c r="C32" s="27" t="s">
        <v>86</v>
      </c>
      <c r="D32" s="41" t="s">
        <v>67</v>
      </c>
      <c r="E32" s="27" t="s">
        <v>133</v>
      </c>
      <c r="F32" s="39" t="s">
        <v>3</v>
      </c>
      <c r="G32" s="24">
        <v>1</v>
      </c>
      <c r="H32" s="30">
        <v>288288</v>
      </c>
      <c r="I32" s="30">
        <f t="shared" si="0"/>
        <v>288288</v>
      </c>
      <c r="J32" s="30">
        <v>295000</v>
      </c>
      <c r="K32" s="30">
        <f t="shared" si="1"/>
        <v>295000</v>
      </c>
      <c r="L32" s="30">
        <v>302700</v>
      </c>
      <c r="M32" s="30">
        <f t="shared" si="2"/>
        <v>302700</v>
      </c>
      <c r="N32" s="31">
        <f t="shared" si="3"/>
        <v>295329.33333333331</v>
      </c>
      <c r="O32" s="30">
        <f t="shared" si="4"/>
        <v>295329.33333333331</v>
      </c>
    </row>
    <row r="33" spans="1:15" ht="112.5" x14ac:dyDescent="0.25">
      <c r="A33" s="22">
        <v>35</v>
      </c>
      <c r="B33" s="23" t="s">
        <v>94</v>
      </c>
      <c r="C33" s="27" t="s">
        <v>98</v>
      </c>
      <c r="D33" s="28" t="s">
        <v>64</v>
      </c>
      <c r="E33" s="27" t="s">
        <v>133</v>
      </c>
      <c r="F33" s="39" t="s">
        <v>3</v>
      </c>
      <c r="G33" s="24">
        <v>3</v>
      </c>
      <c r="H33" s="30">
        <v>447120</v>
      </c>
      <c r="I33" s="30">
        <f t="shared" si="0"/>
        <v>1341360</v>
      </c>
      <c r="J33" s="30">
        <v>452000</v>
      </c>
      <c r="K33" s="30">
        <f t="shared" si="1"/>
        <v>1356000</v>
      </c>
      <c r="L33" s="30">
        <v>469480</v>
      </c>
      <c r="M33" s="30">
        <f t="shared" si="2"/>
        <v>1408440</v>
      </c>
      <c r="N33" s="31">
        <f t="shared" si="3"/>
        <v>456200</v>
      </c>
      <c r="O33" s="30">
        <f t="shared" si="4"/>
        <v>1368600</v>
      </c>
    </row>
    <row r="34" spans="1:15" ht="75" x14ac:dyDescent="0.25">
      <c r="A34" s="22">
        <v>36</v>
      </c>
      <c r="B34" s="27" t="s">
        <v>93</v>
      </c>
      <c r="C34" s="27" t="s">
        <v>99</v>
      </c>
      <c r="D34" s="28" t="s">
        <v>63</v>
      </c>
      <c r="E34" s="27" t="s">
        <v>133</v>
      </c>
      <c r="F34" s="39" t="s">
        <v>39</v>
      </c>
      <c r="G34" s="24">
        <v>200</v>
      </c>
      <c r="H34" s="29">
        <v>2905.83</v>
      </c>
      <c r="I34" s="30">
        <f t="shared" si="0"/>
        <v>581166</v>
      </c>
      <c r="J34" s="30">
        <v>3000</v>
      </c>
      <c r="K34" s="30">
        <f t="shared" si="1"/>
        <v>600000</v>
      </c>
      <c r="L34" s="30">
        <v>3070</v>
      </c>
      <c r="M34" s="30">
        <f t="shared" si="2"/>
        <v>614000</v>
      </c>
      <c r="N34" s="31">
        <f t="shared" si="3"/>
        <v>2991.9433333333332</v>
      </c>
      <c r="O34" s="30">
        <f t="shared" si="4"/>
        <v>598388.66666666663</v>
      </c>
    </row>
    <row r="35" spans="1:15" ht="75" x14ac:dyDescent="0.25">
      <c r="A35" s="22">
        <v>37</v>
      </c>
      <c r="B35" s="37" t="s">
        <v>66</v>
      </c>
      <c r="C35" s="27" t="s">
        <v>100</v>
      </c>
      <c r="D35" s="28" t="s">
        <v>59</v>
      </c>
      <c r="E35" s="27" t="s">
        <v>133</v>
      </c>
      <c r="F35" s="39" t="s">
        <v>3</v>
      </c>
      <c r="G35" s="24">
        <v>2</v>
      </c>
      <c r="H35" s="30">
        <v>502632</v>
      </c>
      <c r="I35" s="30">
        <f t="shared" si="0"/>
        <v>1005264</v>
      </c>
      <c r="J35" s="30">
        <v>513740</v>
      </c>
      <c r="K35" s="30">
        <f t="shared" si="1"/>
        <v>1027480</v>
      </c>
      <c r="L35" s="30">
        <v>527760</v>
      </c>
      <c r="M35" s="30">
        <f t="shared" si="2"/>
        <v>1055520</v>
      </c>
      <c r="N35" s="31">
        <f t="shared" si="3"/>
        <v>514710.66666666669</v>
      </c>
      <c r="O35" s="30">
        <f t="shared" si="4"/>
        <v>1029421.3333333334</v>
      </c>
    </row>
    <row r="36" spans="1:15" ht="75" x14ac:dyDescent="0.25">
      <c r="A36" s="22">
        <v>38</v>
      </c>
      <c r="B36" s="37" t="s">
        <v>87</v>
      </c>
      <c r="C36" s="27" t="s">
        <v>101</v>
      </c>
      <c r="D36" s="28" t="s">
        <v>59</v>
      </c>
      <c r="E36" s="27" t="s">
        <v>133</v>
      </c>
      <c r="F36" s="39" t="s">
        <v>3</v>
      </c>
      <c r="G36" s="24">
        <v>1</v>
      </c>
      <c r="H36" s="30">
        <v>730584</v>
      </c>
      <c r="I36" s="30">
        <f t="shared" si="0"/>
        <v>730584</v>
      </c>
      <c r="J36" s="30">
        <v>751200</v>
      </c>
      <c r="K36" s="30">
        <f t="shared" si="1"/>
        <v>751200</v>
      </c>
      <c r="L36" s="30">
        <v>767110</v>
      </c>
      <c r="M36" s="30">
        <f t="shared" si="2"/>
        <v>767110</v>
      </c>
      <c r="N36" s="31">
        <f t="shared" si="3"/>
        <v>749631.33333333337</v>
      </c>
      <c r="O36" s="30">
        <f t="shared" si="4"/>
        <v>749631.33333333337</v>
      </c>
    </row>
    <row r="37" spans="1:15" ht="131.25" x14ac:dyDescent="0.25">
      <c r="A37" s="22">
        <v>39</v>
      </c>
      <c r="B37" s="37" t="s">
        <v>88</v>
      </c>
      <c r="C37" s="42" t="s">
        <v>77</v>
      </c>
      <c r="D37" s="42" t="s">
        <v>76</v>
      </c>
      <c r="E37" s="27" t="s">
        <v>133</v>
      </c>
      <c r="F37" s="37" t="s">
        <v>21</v>
      </c>
      <c r="G37" s="24">
        <v>1</v>
      </c>
      <c r="H37" s="29">
        <v>11220</v>
      </c>
      <c r="I37" s="30">
        <f t="shared" si="0"/>
        <v>11220</v>
      </c>
      <c r="J37" s="30">
        <v>11500</v>
      </c>
      <c r="K37" s="30">
        <f t="shared" si="1"/>
        <v>11500</v>
      </c>
      <c r="L37" s="30">
        <v>11780</v>
      </c>
      <c r="M37" s="30">
        <f t="shared" si="2"/>
        <v>11780</v>
      </c>
      <c r="N37" s="31">
        <f t="shared" si="3"/>
        <v>11500</v>
      </c>
      <c r="O37" s="30">
        <f t="shared" si="4"/>
        <v>11500</v>
      </c>
    </row>
    <row r="38" spans="1:15" ht="206.25" x14ac:dyDescent="0.25">
      <c r="A38" s="22">
        <v>40</v>
      </c>
      <c r="B38" s="37" t="s">
        <v>89</v>
      </c>
      <c r="C38" s="42" t="s">
        <v>75</v>
      </c>
      <c r="D38" s="42" t="s">
        <v>76</v>
      </c>
      <c r="E38" s="27" t="s">
        <v>133</v>
      </c>
      <c r="F38" s="37" t="s">
        <v>21</v>
      </c>
      <c r="G38" s="24">
        <v>2</v>
      </c>
      <c r="H38" s="29">
        <v>13200</v>
      </c>
      <c r="I38" s="30">
        <f t="shared" si="0"/>
        <v>26400</v>
      </c>
      <c r="J38" s="30">
        <v>13500</v>
      </c>
      <c r="K38" s="30">
        <f t="shared" si="1"/>
        <v>27000</v>
      </c>
      <c r="L38" s="30">
        <v>13860</v>
      </c>
      <c r="M38" s="30">
        <f t="shared" si="2"/>
        <v>27720</v>
      </c>
      <c r="N38" s="31">
        <f t="shared" si="3"/>
        <v>13520</v>
      </c>
      <c r="O38" s="30">
        <f t="shared" si="4"/>
        <v>27040</v>
      </c>
    </row>
    <row r="39" spans="1:15" ht="168.75" x14ac:dyDescent="0.25">
      <c r="A39" s="22">
        <v>41</v>
      </c>
      <c r="B39" s="37" t="s">
        <v>73</v>
      </c>
      <c r="C39" s="27" t="s">
        <v>102</v>
      </c>
      <c r="D39" s="28" t="s">
        <v>59</v>
      </c>
      <c r="E39" s="27" t="s">
        <v>133</v>
      </c>
      <c r="F39" s="37" t="s">
        <v>3</v>
      </c>
      <c r="G39" s="24">
        <v>1</v>
      </c>
      <c r="H39" s="30">
        <v>2222640</v>
      </c>
      <c r="I39" s="30">
        <f t="shared" si="0"/>
        <v>2222640</v>
      </c>
      <c r="J39" s="30">
        <v>2255400</v>
      </c>
      <c r="K39" s="30">
        <f t="shared" si="1"/>
        <v>2255400</v>
      </c>
      <c r="L39" s="30">
        <v>2293770</v>
      </c>
      <c r="M39" s="30">
        <f t="shared" si="2"/>
        <v>2293770</v>
      </c>
      <c r="N39" s="31">
        <f t="shared" si="3"/>
        <v>2257270</v>
      </c>
      <c r="O39" s="30">
        <f t="shared" si="4"/>
        <v>2257270</v>
      </c>
    </row>
    <row r="40" spans="1:15" ht="262.5" x14ac:dyDescent="0.25">
      <c r="A40" s="22">
        <v>42</v>
      </c>
      <c r="B40" s="27" t="s">
        <v>40</v>
      </c>
      <c r="C40" s="27" t="s">
        <v>103</v>
      </c>
      <c r="D40" s="28" t="s">
        <v>65</v>
      </c>
      <c r="E40" s="27" t="s">
        <v>133</v>
      </c>
      <c r="F40" s="37" t="s">
        <v>3</v>
      </c>
      <c r="G40" s="24">
        <v>2</v>
      </c>
      <c r="H40" s="29">
        <v>136619.99999999997</v>
      </c>
      <c r="I40" s="30">
        <f t="shared" si="0"/>
        <v>273239.99999999994</v>
      </c>
      <c r="J40" s="30">
        <v>139500</v>
      </c>
      <c r="K40" s="30">
        <f t="shared" si="1"/>
        <v>279000</v>
      </c>
      <c r="L40" s="30">
        <v>143450</v>
      </c>
      <c r="M40" s="30">
        <f t="shared" si="2"/>
        <v>286900</v>
      </c>
      <c r="N40" s="31">
        <f t="shared" si="3"/>
        <v>139856.66666666666</v>
      </c>
      <c r="O40" s="30">
        <f t="shared" si="4"/>
        <v>279713.33333333331</v>
      </c>
    </row>
    <row r="41" spans="1:15" ht="93.75" x14ac:dyDescent="0.25">
      <c r="A41" s="22">
        <v>43</v>
      </c>
      <c r="B41" s="27" t="s">
        <v>90</v>
      </c>
      <c r="C41" s="43" t="s">
        <v>74</v>
      </c>
      <c r="D41" s="43" t="s">
        <v>49</v>
      </c>
      <c r="E41" s="27" t="s">
        <v>133</v>
      </c>
      <c r="F41" s="43" t="s">
        <v>41</v>
      </c>
      <c r="G41" s="24">
        <v>1</v>
      </c>
      <c r="H41" s="30">
        <v>118488.33</v>
      </c>
      <c r="I41" s="30">
        <f t="shared" si="0"/>
        <v>118488.33</v>
      </c>
      <c r="J41" s="30">
        <v>124410</v>
      </c>
      <c r="K41" s="30">
        <f t="shared" si="1"/>
        <v>124410</v>
      </c>
      <c r="L41" s="30">
        <v>126780</v>
      </c>
      <c r="M41" s="30">
        <f t="shared" si="2"/>
        <v>126780</v>
      </c>
      <c r="N41" s="31">
        <f t="shared" si="3"/>
        <v>123226.11</v>
      </c>
      <c r="O41" s="30">
        <f t="shared" si="4"/>
        <v>123226.11</v>
      </c>
    </row>
    <row r="42" spans="1:15" ht="300" x14ac:dyDescent="0.25">
      <c r="A42" s="22">
        <v>44</v>
      </c>
      <c r="B42" s="44" t="s">
        <v>91</v>
      </c>
      <c r="C42" s="43" t="s">
        <v>104</v>
      </c>
      <c r="D42" s="43" t="s">
        <v>49</v>
      </c>
      <c r="E42" s="27" t="s">
        <v>133</v>
      </c>
      <c r="F42" s="45" t="s">
        <v>41</v>
      </c>
      <c r="G42" s="24">
        <v>3</v>
      </c>
      <c r="H42" s="29">
        <v>81244.17</v>
      </c>
      <c r="I42" s="30">
        <f t="shared" si="0"/>
        <v>243732.51</v>
      </c>
      <c r="J42" s="30">
        <v>82560</v>
      </c>
      <c r="K42" s="30">
        <f t="shared" si="1"/>
        <v>247680</v>
      </c>
      <c r="L42" s="30">
        <v>85300</v>
      </c>
      <c r="M42" s="30">
        <f t="shared" si="2"/>
        <v>255900</v>
      </c>
      <c r="N42" s="31">
        <f t="shared" si="3"/>
        <v>83034.723333333328</v>
      </c>
      <c r="O42" s="30">
        <f t="shared" si="4"/>
        <v>249104.16999999998</v>
      </c>
    </row>
    <row r="43" spans="1:15" ht="131.25" x14ac:dyDescent="0.25">
      <c r="A43" s="22">
        <v>45</v>
      </c>
      <c r="B43" s="27" t="s">
        <v>92</v>
      </c>
      <c r="C43" s="43" t="s">
        <v>105</v>
      </c>
      <c r="D43" s="43" t="s">
        <v>82</v>
      </c>
      <c r="E43" s="27" t="s">
        <v>133</v>
      </c>
      <c r="F43" s="43" t="s">
        <v>41</v>
      </c>
      <c r="G43" s="24">
        <v>3</v>
      </c>
      <c r="H43" s="29">
        <v>1732.5</v>
      </c>
      <c r="I43" s="30">
        <f t="shared" si="0"/>
        <v>5197.5</v>
      </c>
      <c r="J43" s="30">
        <v>1810</v>
      </c>
      <c r="K43" s="30">
        <f t="shared" si="1"/>
        <v>5430</v>
      </c>
      <c r="L43" s="30">
        <v>1880</v>
      </c>
      <c r="M43" s="30">
        <f t="shared" si="2"/>
        <v>5640</v>
      </c>
      <c r="N43" s="31">
        <f t="shared" si="3"/>
        <v>1807.5</v>
      </c>
      <c r="O43" s="30">
        <f t="shared" si="4"/>
        <v>5422.5</v>
      </c>
    </row>
    <row r="44" spans="1:15" ht="18.75" x14ac:dyDescent="0.3">
      <c r="A44" s="12"/>
      <c r="B44" s="6" t="s">
        <v>7</v>
      </c>
      <c r="C44" s="6"/>
      <c r="D44" s="6"/>
      <c r="E44" s="46"/>
      <c r="F44" s="7"/>
      <c r="G44" s="8"/>
      <c r="H44" s="13"/>
      <c r="I44" s="47">
        <f>SUM(I6:I43)</f>
        <v>14357543.460000001</v>
      </c>
      <c r="J44" s="13"/>
      <c r="K44" s="47">
        <f>SUM(K6:K43)</f>
        <v>14693990</v>
      </c>
      <c r="L44" s="13"/>
      <c r="M44" s="47">
        <f>SUM(M6:M43)</f>
        <v>15041250</v>
      </c>
      <c r="N44" s="13"/>
      <c r="O44" s="47">
        <f>SUM(O6:O43)</f>
        <v>14697594.486666666</v>
      </c>
    </row>
    <row r="45" spans="1:15" ht="18.75" x14ac:dyDescent="0.3">
      <c r="A45" s="5"/>
      <c r="B45" s="9"/>
      <c r="C45" s="9"/>
      <c r="D45" s="9"/>
      <c r="E45" s="48"/>
      <c r="F45" s="10"/>
      <c r="G45" s="11"/>
      <c r="H45" s="11"/>
      <c r="I45" s="18"/>
      <c r="J45" s="11"/>
      <c r="K45" s="18"/>
      <c r="L45" s="11"/>
      <c r="M45" s="18"/>
      <c r="N45" s="11"/>
      <c r="O45" s="18"/>
    </row>
    <row r="46" spans="1:15" ht="18.75" x14ac:dyDescent="0.3">
      <c r="A46" s="19"/>
      <c r="B46" s="21"/>
      <c r="C46" s="21"/>
      <c r="D46" s="21"/>
      <c r="E46" s="21"/>
      <c r="F46" s="21"/>
      <c r="G46" s="18"/>
      <c r="H46" s="18"/>
      <c r="I46" s="18"/>
      <c r="J46" s="18"/>
      <c r="K46" s="18"/>
      <c r="L46" s="18"/>
      <c r="M46" s="18"/>
      <c r="N46" s="18"/>
      <c r="O46" s="18"/>
    </row>
    <row r="47" spans="1:15" s="15" customFormat="1" ht="18.75" x14ac:dyDescent="0.25">
      <c r="A47" s="49"/>
      <c r="B47" s="55" t="s">
        <v>139</v>
      </c>
      <c r="C47" s="55"/>
      <c r="D47" s="55"/>
      <c r="E47" s="55"/>
      <c r="F47" s="16"/>
      <c r="G47" s="17"/>
      <c r="H47" s="56"/>
      <c r="I47" s="56"/>
      <c r="J47" s="56"/>
      <c r="K47" s="56"/>
      <c r="L47" s="56"/>
      <c r="M47" s="56"/>
      <c r="N47" s="56" t="s">
        <v>140</v>
      </c>
      <c r="O47" s="56"/>
    </row>
    <row r="48" spans="1:15" customFormat="1" ht="18.75" x14ac:dyDescent="0.3">
      <c r="A48" s="50"/>
      <c r="B48" s="19"/>
      <c r="C48" s="19"/>
      <c r="D48" s="20"/>
      <c r="E48" s="20"/>
      <c r="F48" s="19"/>
      <c r="G48" s="18"/>
      <c r="H48" s="18"/>
      <c r="I48" s="18"/>
      <c r="J48" s="18"/>
      <c r="K48" s="18"/>
      <c r="L48" s="18"/>
      <c r="M48" s="18"/>
      <c r="N48" s="18"/>
      <c r="O48" s="18"/>
    </row>
    <row r="49" spans="1:15" customFormat="1" ht="18.75" x14ac:dyDescent="0.3">
      <c r="A49" s="50"/>
      <c r="B49" s="16" t="s">
        <v>141</v>
      </c>
      <c r="C49" s="19"/>
      <c r="D49" s="19"/>
      <c r="E49" s="19"/>
      <c r="F49" s="19"/>
      <c r="G49" s="18"/>
      <c r="H49" s="21"/>
      <c r="I49" s="21"/>
      <c r="J49" s="21"/>
      <c r="K49" s="21"/>
      <c r="L49" s="21"/>
      <c r="M49" s="21"/>
      <c r="N49" s="21"/>
      <c r="O49" s="21"/>
    </row>
    <row r="50" spans="1:15" customFormat="1" ht="31.5" customHeight="1" x14ac:dyDescent="0.3">
      <c r="A50" s="50"/>
      <c r="B50" s="16" t="s">
        <v>142</v>
      </c>
      <c r="C50" s="19"/>
      <c r="D50" s="19"/>
      <c r="E50" s="19"/>
      <c r="F50" s="19"/>
      <c r="G50" s="18"/>
      <c r="H50" s="56"/>
      <c r="I50" s="56"/>
      <c r="J50" s="56"/>
      <c r="K50" s="56"/>
      <c r="L50" s="56"/>
      <c r="M50" s="56"/>
      <c r="N50" s="56" t="s">
        <v>143</v>
      </c>
      <c r="O50" s="56"/>
    </row>
    <row r="51" spans="1:15" customFormat="1" ht="36" customHeight="1" x14ac:dyDescent="0.3">
      <c r="A51" s="50"/>
      <c r="B51" s="55" t="s">
        <v>144</v>
      </c>
      <c r="C51" s="55"/>
      <c r="D51" s="55"/>
      <c r="E51" s="55"/>
      <c r="F51" s="55"/>
      <c r="G51" s="18"/>
      <c r="H51" s="18"/>
      <c r="I51" s="18"/>
      <c r="J51" s="18"/>
      <c r="K51" s="18"/>
      <c r="L51" s="18"/>
      <c r="M51" s="18"/>
      <c r="N51" s="56" t="s">
        <v>145</v>
      </c>
      <c r="O51" s="56"/>
    </row>
    <row r="52" spans="1:15" customFormat="1" ht="31.5" customHeight="1" x14ac:dyDescent="0.3">
      <c r="A52" s="50"/>
      <c r="B52" s="55" t="s">
        <v>146</v>
      </c>
      <c r="C52" s="55"/>
      <c r="D52" s="55"/>
      <c r="E52" s="55"/>
      <c r="F52" s="16"/>
      <c r="G52" s="17"/>
      <c r="H52" s="56"/>
      <c r="I52" s="56"/>
      <c r="J52" s="56"/>
      <c r="K52" s="56"/>
      <c r="L52" s="56"/>
      <c r="M52" s="56"/>
      <c r="N52" s="56" t="s">
        <v>147</v>
      </c>
      <c r="O52" s="56"/>
    </row>
    <row r="53" spans="1:15" customFormat="1" ht="35.25" customHeight="1" x14ac:dyDescent="0.3">
      <c r="A53" s="50"/>
      <c r="B53" s="55" t="s">
        <v>148</v>
      </c>
      <c r="C53" s="55"/>
      <c r="D53" s="55"/>
      <c r="E53" s="55"/>
      <c r="F53" s="55"/>
      <c r="G53" s="16"/>
      <c r="H53" s="56"/>
      <c r="I53" s="56"/>
      <c r="J53" s="56"/>
      <c r="K53" s="56"/>
      <c r="L53" s="56"/>
      <c r="M53" s="56"/>
      <c r="N53" s="56" t="s">
        <v>149</v>
      </c>
      <c r="O53" s="56"/>
    </row>
    <row r="54" spans="1:15" customFormat="1" ht="31.5" customHeight="1" x14ac:dyDescent="0.3">
      <c r="A54" s="50"/>
      <c r="B54" s="55" t="s">
        <v>150</v>
      </c>
      <c r="C54" s="55"/>
      <c r="D54" s="55"/>
      <c r="E54" s="55"/>
      <c r="F54" s="55"/>
      <c r="G54" s="16"/>
      <c r="H54" s="56"/>
      <c r="I54" s="56"/>
      <c r="J54" s="56"/>
      <c r="K54" s="56"/>
      <c r="L54" s="56"/>
      <c r="M54" s="56"/>
      <c r="N54" s="56" t="s">
        <v>151</v>
      </c>
      <c r="O54" s="56"/>
    </row>
    <row r="55" spans="1:15" customFormat="1" ht="33.75" customHeight="1" x14ac:dyDescent="0.3">
      <c r="A55" s="50"/>
      <c r="B55" s="55" t="s">
        <v>152</v>
      </c>
      <c r="C55" s="55"/>
      <c r="D55" s="55"/>
      <c r="E55" s="55"/>
      <c r="F55" s="16"/>
      <c r="G55" s="18"/>
      <c r="H55" s="56"/>
      <c r="I55" s="56"/>
      <c r="J55" s="56"/>
      <c r="K55" s="56"/>
      <c r="L55" s="56"/>
      <c r="M55" s="56"/>
      <c r="N55" s="56" t="s">
        <v>153</v>
      </c>
      <c r="O55" s="56"/>
    </row>
  </sheetData>
  <mergeCells count="32">
    <mergeCell ref="B1:I4"/>
    <mergeCell ref="B47:E47"/>
    <mergeCell ref="H47:I47"/>
    <mergeCell ref="J47:K47"/>
    <mergeCell ref="L47:M47"/>
    <mergeCell ref="N47:O47"/>
    <mergeCell ref="H50:I50"/>
    <mergeCell ref="J50:K50"/>
    <mergeCell ref="L50:M50"/>
    <mergeCell ref="N50:O50"/>
    <mergeCell ref="B51:F51"/>
    <mergeCell ref="N51:O51"/>
    <mergeCell ref="B52:E52"/>
    <mergeCell ref="H52:I52"/>
    <mergeCell ref="J52:K52"/>
    <mergeCell ref="L52:M52"/>
    <mergeCell ref="N52:O52"/>
    <mergeCell ref="B53:F53"/>
    <mergeCell ref="H53:I53"/>
    <mergeCell ref="J53:K53"/>
    <mergeCell ref="L53:M53"/>
    <mergeCell ref="N53:O53"/>
    <mergeCell ref="B54:F54"/>
    <mergeCell ref="H54:I54"/>
    <mergeCell ref="J54:K54"/>
    <mergeCell ref="L54:M54"/>
    <mergeCell ref="N54:O54"/>
    <mergeCell ref="B55:E55"/>
    <mergeCell ref="H55:I55"/>
    <mergeCell ref="J55:K55"/>
    <mergeCell ref="L55:M55"/>
    <mergeCell ref="N55:O55"/>
  </mergeCells>
  <pageMargins left="0.25" right="0.25" top="0.75" bottom="0.75" header="0.3" footer="0.3"/>
  <pageSetup paperSize="9" scale="45" fitToHeight="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6"/>
  <sheetViews>
    <sheetView tabSelected="1" zoomScale="60" zoomScaleNormal="60" workbookViewId="0">
      <selection activeCell="B2" sqref="B2:I5"/>
    </sheetView>
  </sheetViews>
  <sheetFormatPr defaultColWidth="9.140625" defaultRowHeight="15" x14ac:dyDescent="0.25"/>
  <cols>
    <col min="1" max="1" width="5.85546875" style="2" customWidth="1"/>
    <col min="2" max="2" width="33.28515625" style="2" customWidth="1"/>
    <col min="3" max="3" width="56.140625" style="2" customWidth="1"/>
    <col min="4" max="4" width="20.28515625" style="2" customWidth="1"/>
    <col min="5" max="5" width="25.7109375" style="2" customWidth="1"/>
    <col min="6" max="6" width="11.7109375" style="2" customWidth="1"/>
    <col min="7" max="7" width="10" style="3" customWidth="1"/>
    <col min="8" max="8" width="15.85546875" style="3" customWidth="1"/>
    <col min="9" max="9" width="19.42578125" style="3" customWidth="1"/>
    <col min="10" max="10" width="14.42578125" style="3" customWidth="1"/>
    <col min="11" max="11" width="19.42578125" style="3" customWidth="1"/>
    <col min="12" max="12" width="14.42578125" style="3" customWidth="1"/>
    <col min="13" max="13" width="19.42578125" style="3" customWidth="1"/>
    <col min="14" max="14" width="14.42578125" style="3" customWidth="1"/>
    <col min="15" max="15" width="19.42578125" style="3" customWidth="1"/>
    <col min="16" max="16384" width="9.140625" style="1"/>
  </cols>
  <sheetData>
    <row r="1" spans="1:15" ht="33" customHeight="1" x14ac:dyDescent="0.25">
      <c r="C1" s="59" t="s">
        <v>174</v>
      </c>
      <c r="D1" s="60"/>
      <c r="E1" s="60"/>
      <c r="F1" s="60"/>
      <c r="G1" s="60"/>
      <c r="H1" s="60"/>
      <c r="I1" s="60"/>
      <c r="J1" s="60"/>
      <c r="K1" s="60"/>
      <c r="L1" s="60"/>
    </row>
    <row r="2" spans="1:15" ht="18.75" x14ac:dyDescent="0.3">
      <c r="A2" s="19"/>
      <c r="B2" s="57" t="s">
        <v>138</v>
      </c>
      <c r="C2" s="57"/>
      <c r="D2" s="57"/>
      <c r="E2" s="57"/>
      <c r="F2" s="57"/>
      <c r="G2" s="57"/>
      <c r="H2" s="57"/>
      <c r="I2" s="57"/>
      <c r="J2" s="21"/>
      <c r="K2" s="21"/>
      <c r="L2" s="21"/>
      <c r="M2" s="21"/>
      <c r="N2" s="21"/>
      <c r="O2" s="21"/>
    </row>
    <row r="3" spans="1:15" ht="18.75" x14ac:dyDescent="0.3">
      <c r="A3" s="19"/>
      <c r="B3" s="57"/>
      <c r="C3" s="57"/>
      <c r="D3" s="57"/>
      <c r="E3" s="57"/>
      <c r="F3" s="57"/>
      <c r="G3" s="57"/>
      <c r="H3" s="57"/>
      <c r="I3" s="57"/>
      <c r="J3" s="21"/>
      <c r="K3" s="21"/>
      <c r="L3" s="21"/>
      <c r="M3" s="21"/>
      <c r="N3" s="21"/>
      <c r="O3" s="21"/>
    </row>
    <row r="4" spans="1:15" ht="18.75" x14ac:dyDescent="0.3">
      <c r="A4" s="19"/>
      <c r="B4" s="57"/>
      <c r="C4" s="57"/>
      <c r="D4" s="57"/>
      <c r="E4" s="57"/>
      <c r="F4" s="57"/>
      <c r="G4" s="57"/>
      <c r="H4" s="57"/>
      <c r="I4" s="57"/>
      <c r="J4" s="21"/>
      <c r="K4" s="21"/>
      <c r="L4" s="21"/>
      <c r="M4" s="21"/>
      <c r="N4" s="21"/>
      <c r="O4" s="21"/>
    </row>
    <row r="5" spans="1:15" ht="18.75" x14ac:dyDescent="0.3">
      <c r="A5" s="19"/>
      <c r="B5" s="58"/>
      <c r="C5" s="58"/>
      <c r="D5" s="58"/>
      <c r="E5" s="58"/>
      <c r="F5" s="58"/>
      <c r="G5" s="58"/>
      <c r="H5" s="58"/>
      <c r="I5" s="58"/>
      <c r="J5" s="21"/>
      <c r="K5" s="21"/>
      <c r="L5" s="21"/>
      <c r="M5" s="21"/>
      <c r="N5" s="21"/>
      <c r="O5" s="21"/>
    </row>
    <row r="6" spans="1:15" s="4" customFormat="1" ht="56.25" x14ac:dyDescent="0.25">
      <c r="A6" s="22" t="s">
        <v>0</v>
      </c>
      <c r="B6" s="23" t="s">
        <v>4</v>
      </c>
      <c r="C6" s="23" t="s">
        <v>2</v>
      </c>
      <c r="D6" s="23" t="s">
        <v>5</v>
      </c>
      <c r="E6" s="23" t="s">
        <v>6</v>
      </c>
      <c r="F6" s="23" t="s">
        <v>1</v>
      </c>
      <c r="G6" s="24" t="s">
        <v>10</v>
      </c>
      <c r="H6" s="24" t="s">
        <v>13</v>
      </c>
      <c r="I6" s="25" t="s">
        <v>11</v>
      </c>
      <c r="J6" s="24" t="s">
        <v>12</v>
      </c>
      <c r="K6" s="25" t="s">
        <v>11</v>
      </c>
      <c r="L6" s="24" t="s">
        <v>14</v>
      </c>
      <c r="M6" s="25" t="s">
        <v>11</v>
      </c>
      <c r="N6" s="24" t="s">
        <v>15</v>
      </c>
      <c r="O6" s="25" t="s">
        <v>16</v>
      </c>
    </row>
    <row r="7" spans="1:15" ht="143.25" customHeight="1" x14ac:dyDescent="0.25">
      <c r="A7" s="22">
        <v>1</v>
      </c>
      <c r="B7" s="34" t="s">
        <v>18</v>
      </c>
      <c r="C7" s="27" t="s">
        <v>127</v>
      </c>
      <c r="D7" s="28" t="s">
        <v>44</v>
      </c>
      <c r="E7" s="27" t="s">
        <v>133</v>
      </c>
      <c r="F7" s="23" t="s">
        <v>21</v>
      </c>
      <c r="G7" s="24">
        <v>10</v>
      </c>
      <c r="H7" s="29">
        <v>7920</v>
      </c>
      <c r="I7" s="30">
        <f t="shared" ref="I7:I24" si="0">H7*G7</f>
        <v>79200</v>
      </c>
      <c r="J7" s="30">
        <v>8320</v>
      </c>
      <c r="K7" s="30">
        <f t="shared" ref="K7:K24" si="1">J7*G7</f>
        <v>83200</v>
      </c>
      <c r="L7" s="30">
        <v>8000</v>
      </c>
      <c r="M7" s="30">
        <f t="shared" ref="M7:M24" si="2">L7*G7</f>
        <v>80000</v>
      </c>
      <c r="N7" s="31">
        <f t="shared" ref="N7:N24" si="3">(H7+J7+L7)/3</f>
        <v>8080</v>
      </c>
      <c r="O7" s="30">
        <f t="shared" ref="O7:O14" si="4">N7*G7</f>
        <v>80800</v>
      </c>
    </row>
    <row r="8" spans="1:15" ht="72.75" customHeight="1" x14ac:dyDescent="0.25">
      <c r="A8" s="22">
        <v>2</v>
      </c>
      <c r="B8" s="34" t="s">
        <v>19</v>
      </c>
      <c r="C8" s="27" t="s">
        <v>128</v>
      </c>
      <c r="D8" s="28" t="s">
        <v>45</v>
      </c>
      <c r="E8" s="27" t="s">
        <v>133</v>
      </c>
      <c r="F8" s="23" t="s">
        <v>21</v>
      </c>
      <c r="G8" s="24">
        <v>5</v>
      </c>
      <c r="H8" s="29">
        <v>12210</v>
      </c>
      <c r="I8" s="30">
        <f t="shared" si="0"/>
        <v>61050</v>
      </c>
      <c r="J8" s="30">
        <v>13000</v>
      </c>
      <c r="K8" s="30">
        <f t="shared" si="1"/>
        <v>65000</v>
      </c>
      <c r="L8" s="30">
        <v>12850</v>
      </c>
      <c r="M8" s="30">
        <f t="shared" si="2"/>
        <v>64250</v>
      </c>
      <c r="N8" s="31">
        <f t="shared" si="3"/>
        <v>12686.666666666666</v>
      </c>
      <c r="O8" s="30">
        <f t="shared" si="4"/>
        <v>63433.333333333328</v>
      </c>
    </row>
    <row r="9" spans="1:15" ht="64.5" customHeight="1" x14ac:dyDescent="0.25">
      <c r="A9" s="22">
        <v>3</v>
      </c>
      <c r="B9" s="34" t="s">
        <v>159</v>
      </c>
      <c r="C9" s="27" t="s">
        <v>160</v>
      </c>
      <c r="D9" s="28" t="s">
        <v>8</v>
      </c>
      <c r="E9" s="27" t="s">
        <v>133</v>
      </c>
      <c r="F9" s="23" t="s">
        <v>21</v>
      </c>
      <c r="G9" s="24">
        <v>5</v>
      </c>
      <c r="H9" s="29">
        <v>12073</v>
      </c>
      <c r="I9" s="30">
        <f t="shared" si="0"/>
        <v>60365</v>
      </c>
      <c r="J9" s="30">
        <v>12450</v>
      </c>
      <c r="K9" s="30">
        <f t="shared" si="1"/>
        <v>62250</v>
      </c>
      <c r="L9" s="30">
        <v>12700</v>
      </c>
      <c r="M9" s="30">
        <f t="shared" si="2"/>
        <v>63500</v>
      </c>
      <c r="N9" s="31">
        <f t="shared" si="3"/>
        <v>12407.666666666666</v>
      </c>
      <c r="O9" s="30">
        <f t="shared" si="4"/>
        <v>62038.333333333328</v>
      </c>
    </row>
    <row r="10" spans="1:15" ht="78" customHeight="1" x14ac:dyDescent="0.25">
      <c r="A10" s="22">
        <v>4</v>
      </c>
      <c r="B10" s="34" t="s">
        <v>161</v>
      </c>
      <c r="C10" s="27" t="s">
        <v>162</v>
      </c>
      <c r="D10" s="28" t="s">
        <v>8</v>
      </c>
      <c r="E10" s="27" t="s">
        <v>133</v>
      </c>
      <c r="F10" s="27" t="s">
        <v>21</v>
      </c>
      <c r="G10" s="24">
        <v>4</v>
      </c>
      <c r="H10" s="29">
        <v>7920.0000000000009</v>
      </c>
      <c r="I10" s="30">
        <f t="shared" si="0"/>
        <v>31680.000000000004</v>
      </c>
      <c r="J10" s="30">
        <v>8320</v>
      </c>
      <c r="K10" s="30">
        <f t="shared" si="1"/>
        <v>33280</v>
      </c>
      <c r="L10" s="30">
        <v>8000</v>
      </c>
      <c r="M10" s="30">
        <f t="shared" si="2"/>
        <v>32000</v>
      </c>
      <c r="N10" s="31">
        <f t="shared" si="3"/>
        <v>8080</v>
      </c>
      <c r="O10" s="30">
        <f t="shared" si="4"/>
        <v>32320</v>
      </c>
    </row>
    <row r="11" spans="1:15" ht="111.75" customHeight="1" x14ac:dyDescent="0.25">
      <c r="A11" s="22">
        <v>5</v>
      </c>
      <c r="B11" s="34" t="s">
        <v>34</v>
      </c>
      <c r="C11" s="27" t="s">
        <v>129</v>
      </c>
      <c r="D11" s="28" t="s">
        <v>62</v>
      </c>
      <c r="E11" s="27" t="s">
        <v>133</v>
      </c>
      <c r="F11" s="37" t="s">
        <v>39</v>
      </c>
      <c r="G11" s="24">
        <v>2</v>
      </c>
      <c r="H11" s="29">
        <v>14520.000000000002</v>
      </c>
      <c r="I11" s="30">
        <f t="shared" si="0"/>
        <v>29040.000000000004</v>
      </c>
      <c r="J11" s="30">
        <v>15000</v>
      </c>
      <c r="K11" s="30">
        <f t="shared" si="1"/>
        <v>30000</v>
      </c>
      <c r="L11" s="30">
        <v>15250</v>
      </c>
      <c r="M11" s="30">
        <f t="shared" si="2"/>
        <v>30500</v>
      </c>
      <c r="N11" s="31">
        <f t="shared" si="3"/>
        <v>14923.333333333334</v>
      </c>
      <c r="O11" s="30">
        <f t="shared" si="4"/>
        <v>29846.666666666668</v>
      </c>
    </row>
    <row r="12" spans="1:15" ht="163.5" customHeight="1" x14ac:dyDescent="0.25">
      <c r="A12" s="22">
        <v>6</v>
      </c>
      <c r="B12" s="34" t="s">
        <v>35</v>
      </c>
      <c r="C12" s="27" t="s">
        <v>130</v>
      </c>
      <c r="D12" s="28" t="s">
        <v>62</v>
      </c>
      <c r="E12" s="27" t="s">
        <v>133</v>
      </c>
      <c r="F12" s="37" t="s">
        <v>39</v>
      </c>
      <c r="G12" s="24">
        <v>2</v>
      </c>
      <c r="H12" s="29">
        <v>19800</v>
      </c>
      <c r="I12" s="30">
        <f t="shared" si="0"/>
        <v>39600</v>
      </c>
      <c r="J12" s="30">
        <v>20170</v>
      </c>
      <c r="K12" s="30">
        <f t="shared" si="1"/>
        <v>40340</v>
      </c>
      <c r="L12" s="30">
        <v>20790</v>
      </c>
      <c r="M12" s="30">
        <f t="shared" si="2"/>
        <v>41580</v>
      </c>
      <c r="N12" s="31">
        <f t="shared" si="3"/>
        <v>20253.333333333332</v>
      </c>
      <c r="O12" s="30">
        <f t="shared" si="4"/>
        <v>40506.666666666664</v>
      </c>
    </row>
    <row r="13" spans="1:15" ht="97.5" customHeight="1" x14ac:dyDescent="0.25">
      <c r="A13" s="22">
        <v>7</v>
      </c>
      <c r="B13" s="42" t="s">
        <v>36</v>
      </c>
      <c r="C13" s="27" t="s">
        <v>131</v>
      </c>
      <c r="D13" s="28" t="s">
        <v>9</v>
      </c>
      <c r="E13" s="27" t="s">
        <v>133</v>
      </c>
      <c r="F13" s="39" t="s">
        <v>3</v>
      </c>
      <c r="G13" s="24">
        <v>3</v>
      </c>
      <c r="H13" s="29">
        <v>44385.000000000007</v>
      </c>
      <c r="I13" s="30">
        <f t="shared" si="0"/>
        <v>133155.00000000003</v>
      </c>
      <c r="J13" s="30">
        <v>45520</v>
      </c>
      <c r="K13" s="30">
        <f t="shared" si="1"/>
        <v>136560</v>
      </c>
      <c r="L13" s="30">
        <v>46610</v>
      </c>
      <c r="M13" s="30">
        <f t="shared" si="2"/>
        <v>139830</v>
      </c>
      <c r="N13" s="31">
        <f t="shared" si="3"/>
        <v>45505</v>
      </c>
      <c r="O13" s="30">
        <f t="shared" si="4"/>
        <v>136515</v>
      </c>
    </row>
    <row r="14" spans="1:15" ht="114.75" customHeight="1" x14ac:dyDescent="0.25">
      <c r="A14" s="22">
        <v>8</v>
      </c>
      <c r="B14" s="34" t="s">
        <v>135</v>
      </c>
      <c r="C14" s="27" t="s">
        <v>132</v>
      </c>
      <c r="D14" s="27" t="s">
        <v>78</v>
      </c>
      <c r="E14" s="27" t="s">
        <v>133</v>
      </c>
      <c r="F14" s="37" t="s">
        <v>41</v>
      </c>
      <c r="G14" s="24">
        <v>3</v>
      </c>
      <c r="H14" s="29">
        <v>68650</v>
      </c>
      <c r="I14" s="30">
        <f t="shared" si="0"/>
        <v>205950</v>
      </c>
      <c r="J14" s="30">
        <v>70000</v>
      </c>
      <c r="K14" s="30">
        <f t="shared" si="1"/>
        <v>210000</v>
      </c>
      <c r="L14" s="30">
        <v>72100</v>
      </c>
      <c r="M14" s="30">
        <f t="shared" si="2"/>
        <v>216300</v>
      </c>
      <c r="N14" s="31">
        <f t="shared" si="3"/>
        <v>70250</v>
      </c>
      <c r="O14" s="30">
        <f t="shared" si="4"/>
        <v>210750</v>
      </c>
    </row>
    <row r="15" spans="1:15" ht="109.5" customHeight="1" x14ac:dyDescent="0.25">
      <c r="A15" s="22">
        <v>9</v>
      </c>
      <c r="B15" s="42" t="s">
        <v>136</v>
      </c>
      <c r="C15" s="51" t="s">
        <v>68</v>
      </c>
      <c r="D15" s="51" t="s">
        <v>69</v>
      </c>
      <c r="E15" s="27" t="s">
        <v>133</v>
      </c>
      <c r="F15" s="37" t="s">
        <v>21</v>
      </c>
      <c r="G15" s="24">
        <v>4</v>
      </c>
      <c r="H15" s="53">
        <v>20900.000000000004</v>
      </c>
      <c r="I15" s="30">
        <f t="shared" si="0"/>
        <v>83600.000000000015</v>
      </c>
      <c r="J15" s="30">
        <v>21300</v>
      </c>
      <c r="K15" s="30">
        <f t="shared" si="1"/>
        <v>85200</v>
      </c>
      <c r="L15" s="30">
        <v>21950</v>
      </c>
      <c r="M15" s="30">
        <f t="shared" si="2"/>
        <v>87800</v>
      </c>
      <c r="N15" s="31">
        <f t="shared" si="3"/>
        <v>21383.333333333332</v>
      </c>
      <c r="O15" s="30">
        <f>N15*G15</f>
        <v>85533.333333333328</v>
      </c>
    </row>
    <row r="16" spans="1:15" customFormat="1" ht="156.75" customHeight="1" x14ac:dyDescent="0.25">
      <c r="A16" s="52">
        <v>10</v>
      </c>
      <c r="B16" s="34" t="s">
        <v>134</v>
      </c>
      <c r="C16" s="27" t="s">
        <v>81</v>
      </c>
      <c r="D16" s="27" t="s">
        <v>78</v>
      </c>
      <c r="E16" s="27" t="s">
        <v>133</v>
      </c>
      <c r="F16" s="27" t="s">
        <v>3</v>
      </c>
      <c r="G16" s="22">
        <v>4</v>
      </c>
      <c r="H16" s="53">
        <v>3600</v>
      </c>
      <c r="I16" s="30">
        <f t="shared" si="0"/>
        <v>14400</v>
      </c>
      <c r="J16" s="30">
        <v>4000</v>
      </c>
      <c r="K16" s="30">
        <f t="shared" si="1"/>
        <v>16000</v>
      </c>
      <c r="L16" s="30">
        <v>4800</v>
      </c>
      <c r="M16" s="30">
        <f t="shared" si="2"/>
        <v>19200</v>
      </c>
      <c r="N16" s="31">
        <f t="shared" si="3"/>
        <v>4133.333333333333</v>
      </c>
      <c r="O16" s="30">
        <f t="shared" ref="O16:O24" si="5">N16*G16</f>
        <v>16533.333333333332</v>
      </c>
    </row>
    <row r="17" spans="1:15" customFormat="1" ht="165" customHeight="1" x14ac:dyDescent="0.25">
      <c r="A17" s="52">
        <v>11</v>
      </c>
      <c r="B17" s="34" t="s">
        <v>155</v>
      </c>
      <c r="C17" s="54" t="s">
        <v>156</v>
      </c>
      <c r="D17" s="54" t="s">
        <v>169</v>
      </c>
      <c r="E17" s="27" t="s">
        <v>133</v>
      </c>
      <c r="F17" s="27" t="s">
        <v>3</v>
      </c>
      <c r="G17" s="22">
        <v>4</v>
      </c>
      <c r="H17" s="53">
        <v>8100</v>
      </c>
      <c r="I17" s="30">
        <f t="shared" si="0"/>
        <v>32400</v>
      </c>
      <c r="J17" s="30">
        <v>8740</v>
      </c>
      <c r="K17" s="30">
        <f t="shared" si="1"/>
        <v>34960</v>
      </c>
      <c r="L17" s="30">
        <v>9700</v>
      </c>
      <c r="M17" s="30">
        <f t="shared" si="2"/>
        <v>38800</v>
      </c>
      <c r="N17" s="31">
        <f>(H17+J17+L17)/3</f>
        <v>8846.6666666666661</v>
      </c>
      <c r="O17" s="30">
        <f t="shared" si="5"/>
        <v>35386.666666666664</v>
      </c>
    </row>
    <row r="18" spans="1:15" s="14" customFormat="1" ht="153.75" customHeight="1" x14ac:dyDescent="0.25">
      <c r="A18" s="52">
        <v>12</v>
      </c>
      <c r="B18" s="34" t="s">
        <v>157</v>
      </c>
      <c r="C18" s="54" t="s">
        <v>158</v>
      </c>
      <c r="D18" s="54" t="s">
        <v>169</v>
      </c>
      <c r="E18" s="27" t="s">
        <v>133</v>
      </c>
      <c r="F18" s="27" t="s">
        <v>3</v>
      </c>
      <c r="G18" s="22">
        <v>4</v>
      </c>
      <c r="H18" s="53">
        <v>7950</v>
      </c>
      <c r="I18" s="30">
        <f t="shared" si="0"/>
        <v>31800</v>
      </c>
      <c r="J18" s="30">
        <v>8740</v>
      </c>
      <c r="K18" s="30">
        <f t="shared" si="1"/>
        <v>34960</v>
      </c>
      <c r="L18" s="30">
        <v>9700</v>
      </c>
      <c r="M18" s="30">
        <f t="shared" si="2"/>
        <v>38800</v>
      </c>
      <c r="N18" s="31">
        <f t="shared" si="3"/>
        <v>8796.6666666666661</v>
      </c>
      <c r="O18" s="30">
        <f t="shared" si="5"/>
        <v>35186.666666666664</v>
      </c>
    </row>
    <row r="19" spans="1:15" s="14" customFormat="1" ht="125.25" customHeight="1" x14ac:dyDescent="0.25">
      <c r="A19" s="52">
        <v>13</v>
      </c>
      <c r="B19" s="34" t="s">
        <v>170</v>
      </c>
      <c r="C19" s="54" t="s">
        <v>171</v>
      </c>
      <c r="D19" s="28" t="s">
        <v>62</v>
      </c>
      <c r="E19" s="27" t="s">
        <v>133</v>
      </c>
      <c r="F19" s="27" t="s">
        <v>3</v>
      </c>
      <c r="G19" s="22">
        <v>4</v>
      </c>
      <c r="H19" s="53">
        <v>9320</v>
      </c>
      <c r="I19" s="30">
        <f t="shared" si="0"/>
        <v>37280</v>
      </c>
      <c r="J19" s="30">
        <v>10420</v>
      </c>
      <c r="K19" s="30">
        <f t="shared" si="1"/>
        <v>41680</v>
      </c>
      <c r="L19" s="30">
        <v>11230</v>
      </c>
      <c r="M19" s="30">
        <f t="shared" si="2"/>
        <v>44920</v>
      </c>
      <c r="N19" s="31">
        <f t="shared" si="3"/>
        <v>10323.333333333334</v>
      </c>
      <c r="O19" s="30">
        <f t="shared" si="5"/>
        <v>41293.333333333336</v>
      </c>
    </row>
    <row r="20" spans="1:15" s="14" customFormat="1" ht="96" customHeight="1" x14ac:dyDescent="0.25">
      <c r="A20" s="52">
        <v>14</v>
      </c>
      <c r="B20" s="42" t="s">
        <v>137</v>
      </c>
      <c r="C20" s="54" t="s">
        <v>83</v>
      </c>
      <c r="D20" s="54" t="s">
        <v>84</v>
      </c>
      <c r="E20" s="27" t="s">
        <v>133</v>
      </c>
      <c r="F20" s="27" t="s">
        <v>21</v>
      </c>
      <c r="G20" s="22">
        <v>1</v>
      </c>
      <c r="H20" s="53">
        <v>12240</v>
      </c>
      <c r="I20" s="30">
        <f t="shared" si="0"/>
        <v>12240</v>
      </c>
      <c r="J20" s="30">
        <v>10850</v>
      </c>
      <c r="K20" s="30">
        <f t="shared" si="1"/>
        <v>10850</v>
      </c>
      <c r="L20" s="30">
        <v>11000</v>
      </c>
      <c r="M20" s="30">
        <f t="shared" si="2"/>
        <v>11000</v>
      </c>
      <c r="N20" s="31">
        <f t="shared" si="3"/>
        <v>11363.333333333334</v>
      </c>
      <c r="O20" s="30">
        <f t="shared" si="5"/>
        <v>11363.333333333334</v>
      </c>
    </row>
    <row r="21" spans="1:15" s="14" customFormat="1" ht="75.75" customHeight="1" x14ac:dyDescent="0.25">
      <c r="A21" s="22">
        <v>15</v>
      </c>
      <c r="B21" s="42" t="s">
        <v>172</v>
      </c>
      <c r="C21" s="54" t="s">
        <v>173</v>
      </c>
      <c r="D21" s="28" t="s">
        <v>8</v>
      </c>
      <c r="E21" s="27" t="s">
        <v>133</v>
      </c>
      <c r="F21" s="27" t="s">
        <v>21</v>
      </c>
      <c r="G21" s="39">
        <v>1</v>
      </c>
      <c r="H21" s="53">
        <v>14400</v>
      </c>
      <c r="I21" s="30">
        <f t="shared" si="0"/>
        <v>14400</v>
      </c>
      <c r="J21" s="30">
        <v>15000</v>
      </c>
      <c r="K21" s="30">
        <f t="shared" si="1"/>
        <v>15000</v>
      </c>
      <c r="L21" s="30">
        <v>15800</v>
      </c>
      <c r="M21" s="30">
        <f t="shared" si="2"/>
        <v>15800</v>
      </c>
      <c r="N21" s="31">
        <f t="shared" si="3"/>
        <v>15066.666666666666</v>
      </c>
      <c r="O21" s="30">
        <f t="shared" si="5"/>
        <v>15066.666666666666</v>
      </c>
    </row>
    <row r="22" spans="1:15" s="14" customFormat="1" ht="93.75" x14ac:dyDescent="0.25">
      <c r="A22" s="22">
        <v>16</v>
      </c>
      <c r="B22" s="42" t="s">
        <v>167</v>
      </c>
      <c r="C22" s="54" t="s">
        <v>168</v>
      </c>
      <c r="D22" s="28" t="s">
        <v>8</v>
      </c>
      <c r="E22" s="27" t="s">
        <v>133</v>
      </c>
      <c r="F22" s="27" t="s">
        <v>21</v>
      </c>
      <c r="G22" s="39">
        <v>1</v>
      </c>
      <c r="H22" s="53">
        <v>8640</v>
      </c>
      <c r="I22" s="30">
        <f t="shared" si="0"/>
        <v>8640</v>
      </c>
      <c r="J22" s="30">
        <v>9410</v>
      </c>
      <c r="K22" s="30">
        <f t="shared" si="1"/>
        <v>9410</v>
      </c>
      <c r="L22" s="30">
        <v>10000</v>
      </c>
      <c r="M22" s="30">
        <f t="shared" si="2"/>
        <v>10000</v>
      </c>
      <c r="N22" s="31">
        <f t="shared" si="3"/>
        <v>9350</v>
      </c>
      <c r="O22" s="30">
        <f t="shared" si="5"/>
        <v>9350</v>
      </c>
    </row>
    <row r="23" spans="1:15" s="14" customFormat="1" ht="90" customHeight="1" x14ac:dyDescent="0.25">
      <c r="A23" s="22">
        <v>17</v>
      </c>
      <c r="B23" s="42" t="s">
        <v>165</v>
      </c>
      <c r="C23" s="54" t="s">
        <v>166</v>
      </c>
      <c r="D23" s="54" t="s">
        <v>85</v>
      </c>
      <c r="E23" s="27" t="s">
        <v>133</v>
      </c>
      <c r="F23" s="27" t="s">
        <v>21</v>
      </c>
      <c r="G23" s="39">
        <v>1</v>
      </c>
      <c r="H23" s="53">
        <v>5784</v>
      </c>
      <c r="I23" s="30">
        <f t="shared" si="0"/>
        <v>5784</v>
      </c>
      <c r="J23" s="30">
        <v>6075</v>
      </c>
      <c r="K23" s="30">
        <f t="shared" si="1"/>
        <v>6075</v>
      </c>
      <c r="L23" s="30">
        <v>6000</v>
      </c>
      <c r="M23" s="30">
        <f t="shared" si="2"/>
        <v>6000</v>
      </c>
      <c r="N23" s="31">
        <f t="shared" si="3"/>
        <v>5953</v>
      </c>
      <c r="O23" s="30">
        <f t="shared" si="5"/>
        <v>5953</v>
      </c>
    </row>
    <row r="24" spans="1:15" s="14" customFormat="1" ht="81" customHeight="1" x14ac:dyDescent="0.25">
      <c r="A24" s="22">
        <v>18</v>
      </c>
      <c r="B24" s="42" t="s">
        <v>163</v>
      </c>
      <c r="C24" s="54" t="s">
        <v>164</v>
      </c>
      <c r="D24" s="54" t="s">
        <v>85</v>
      </c>
      <c r="E24" s="27" t="s">
        <v>133</v>
      </c>
      <c r="F24" s="27" t="s">
        <v>21</v>
      </c>
      <c r="G24" s="39">
        <v>1</v>
      </c>
      <c r="H24" s="53">
        <v>5225</v>
      </c>
      <c r="I24" s="30">
        <f t="shared" si="0"/>
        <v>5225</v>
      </c>
      <c r="J24" s="30">
        <v>5450</v>
      </c>
      <c r="K24" s="30">
        <f t="shared" si="1"/>
        <v>5450</v>
      </c>
      <c r="L24" s="30">
        <v>5600</v>
      </c>
      <c r="M24" s="30">
        <f t="shared" si="2"/>
        <v>5600</v>
      </c>
      <c r="N24" s="31">
        <f t="shared" si="3"/>
        <v>5425</v>
      </c>
      <c r="O24" s="30">
        <f t="shared" si="5"/>
        <v>5425</v>
      </c>
    </row>
    <row r="25" spans="1:15" ht="18.75" x14ac:dyDescent="0.3">
      <c r="A25" s="12"/>
      <c r="B25" s="6" t="s">
        <v>7</v>
      </c>
      <c r="C25" s="6"/>
      <c r="D25" s="6"/>
      <c r="E25" s="46"/>
      <c r="F25" s="7"/>
      <c r="G25" s="8"/>
      <c r="H25" s="13"/>
      <c r="I25" s="47">
        <f>SUM(I7:I24)</f>
        <v>885809</v>
      </c>
      <c r="J25" s="13"/>
      <c r="K25" s="47">
        <f>SUM(K7:K24)</f>
        <v>920215</v>
      </c>
      <c r="L25" s="13"/>
      <c r="M25" s="47">
        <f>SUM(M7:M24)</f>
        <v>945880</v>
      </c>
      <c r="N25" s="13"/>
      <c r="O25" s="47">
        <f>SUM(O7:O24)</f>
        <v>917301.33333333337</v>
      </c>
    </row>
    <row r="26" spans="1:15" ht="18.75" x14ac:dyDescent="0.3">
      <c r="A26" s="5"/>
      <c r="B26" s="9"/>
      <c r="C26" s="9"/>
      <c r="D26" s="9"/>
      <c r="E26" s="48"/>
      <c r="F26" s="10"/>
      <c r="G26" s="11"/>
      <c r="H26" s="11"/>
      <c r="I26" s="18"/>
      <c r="J26" s="11"/>
      <c r="K26" s="18"/>
      <c r="L26" s="11"/>
      <c r="M26" s="18"/>
      <c r="N26" s="11"/>
      <c r="O26" s="18"/>
    </row>
  </sheetData>
  <mergeCells count="2">
    <mergeCell ref="C1:L1"/>
    <mergeCell ref="B2:I5"/>
  </mergeCells>
  <pageMargins left="0.23622047244094491" right="0.23622047244094491" top="0.74803149606299213" bottom="0.74803149606299213" header="0.31496062992125984" footer="0.31496062992125984"/>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Реагенти</vt:lpstr>
      <vt:lpstr>Пластик</vt: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2023-09-26T06:04:40Z</dcterms:modified>
</cp:coreProperties>
</file>