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Фото кипр дача\FLASH DRIVE\Прозоро маркет 2023\Пластик пробірки  генетика заг фонд онкологія  60 000,00  со 172000,00\"/>
    </mc:Choice>
  </mc:AlternateContent>
  <xr:revisionPtr revIDLastSave="0" documentId="8_{A5BC10F1-3CBB-4B8C-96AD-29F41CA2BE4E}" xr6:coauthVersionLast="36" xr6:coauthVersionMax="36" xr10:uidLastSave="{00000000-0000-0000-0000-000000000000}"/>
  <bookViews>
    <workbookView xWindow="0" yWindow="0" windowWidth="28800" windowHeight="12225" tabRatio="500" activeTab="1" xr2:uid="{00000000-000D-0000-FFFF-FFFF00000000}"/>
  </bookViews>
  <sheets>
    <sheet name="наконечники" sheetId="1" r:id="rId1"/>
    <sheet name="пробірки" sheetId="2" r:id="rId2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3" i="1" l="1"/>
  <c r="K13" i="1"/>
  <c r="L13" i="1"/>
  <c r="M13" i="1" s="1"/>
  <c r="K11" i="1"/>
  <c r="L11" i="1"/>
  <c r="M11" i="1" s="1"/>
  <c r="I11" i="1"/>
  <c r="L10" i="1"/>
  <c r="M10" i="1" s="1"/>
  <c r="K10" i="1"/>
  <c r="I10" i="1"/>
  <c r="L9" i="1"/>
  <c r="M9" i="1" s="1"/>
  <c r="K9" i="1"/>
  <c r="I9" i="1"/>
  <c r="L8" i="1"/>
  <c r="M8" i="1" s="1"/>
  <c r="K8" i="1"/>
  <c r="I8" i="1"/>
  <c r="L7" i="1"/>
  <c r="M7" i="1" s="1"/>
  <c r="K7" i="1"/>
  <c r="I7" i="1"/>
  <c r="L6" i="1" l="1"/>
  <c r="M6" i="1" s="1"/>
  <c r="K6" i="1"/>
  <c r="I6" i="1"/>
  <c r="L11" i="2" l="1"/>
  <c r="M11" i="2" s="1"/>
  <c r="K11" i="2"/>
  <c r="I11" i="2"/>
  <c r="L10" i="2"/>
  <c r="M10" i="2" s="1"/>
  <c r="K10" i="2"/>
  <c r="I10" i="2"/>
  <c r="L9" i="2"/>
  <c r="M9" i="2" s="1"/>
  <c r="K9" i="2"/>
  <c r="I9" i="2"/>
  <c r="L8" i="2"/>
  <c r="M8" i="2" s="1"/>
  <c r="K8" i="2"/>
  <c r="I8" i="2"/>
  <c r="L7" i="2"/>
  <c r="M7" i="2" s="1"/>
  <c r="K7" i="2"/>
  <c r="I7" i="2"/>
  <c r="L14" i="1"/>
  <c r="M14" i="1" s="1"/>
  <c r="K14" i="1"/>
  <c r="I14" i="1"/>
  <c r="L12" i="1"/>
  <c r="M12" i="1" s="1"/>
  <c r="K12" i="1"/>
  <c r="I12" i="1"/>
  <c r="K15" i="1" l="1"/>
  <c r="M15" i="1"/>
  <c r="I15" i="1"/>
  <c r="I12" i="2"/>
  <c r="K12" i="2"/>
  <c r="M12" i="2"/>
</calcChain>
</file>

<file path=xl/sharedStrings.xml><?xml version="1.0" encoding="utf-8"?>
<sst xmlns="http://schemas.openxmlformats.org/spreadsheetml/2006/main" count="147" uniqueCount="77">
  <si>
    <t>Міжнародна непатентована назва лікарського засобу/ Назва медичного виробу</t>
  </si>
  <si>
    <t>упаковка</t>
  </si>
  <si>
    <t>ДК 021:2015</t>
  </si>
  <si>
    <t>НК 024:2019</t>
  </si>
  <si>
    <t>Од.</t>
  </si>
  <si>
    <t>Загалом</t>
  </si>
  <si>
    <t>ціна пропозиції 1</t>
  </si>
  <si>
    <t>сумма</t>
  </si>
  <si>
    <t>ціна пропозиції 2</t>
  </si>
  <si>
    <t xml:space="preserve">Середня цена </t>
  </si>
  <si>
    <t>Загальна вартість</t>
  </si>
  <si>
    <t>МЕДИКОТЕХНІЧНІ ВИМОГИ</t>
  </si>
  <si>
    <t>1000шт/пак</t>
  </si>
  <si>
    <t>38437110-1 Наконечники для піпеток</t>
  </si>
  <si>
    <t>16822 Наконечник піпетки</t>
  </si>
  <si>
    <t>паков</t>
  </si>
  <si>
    <t>33192500-7 Пробірки</t>
  </si>
  <si>
    <t>упак.</t>
  </si>
  <si>
    <t>58970 Пробірка центрифужна ІВД, стерильна</t>
  </si>
  <si>
    <t>Мікропробірка низько профільна для ПЛР 0,2 мл, ПП, 8 шт. в стрипі, прозорі,  з індивідуальними пласкими кришками, поверхня повинна мати гідрофобні властивості, ступінь чистоти: вільні від ПЛР інгібіторів, людского ДНК, ДНКази, РНКази, пірогенів, для РеалПЛР, центрифугавання 6000G</t>
  </si>
  <si>
    <t>Мікропробірка для ПЛР 0,2 мл №500</t>
  </si>
  <si>
    <t xml:space="preserve">500 шт. уп. </t>
  </si>
  <si>
    <t>Мікропробірка для ПЛР 0,2 мл, ПП, розсип, прозорі,  з індивідуальними пласкими кришками, поверхня повинна мати гідрофобні властивості, ступінь чистоти: вільні від ПЛР інгібіторів, людского ДНК, ДНКази, РНКази, пірогенів, для РеалПЛР, центрифугавання 20 000G</t>
  </si>
  <si>
    <t>Уп 500 шт</t>
  </si>
  <si>
    <t xml:space="preserve">57900 Пробірка для збору зразків крові не вакуумна ІВД, з EDTA </t>
  </si>
  <si>
    <t>Пробірка виготовлена з прозорого поліпропілену, плоске дно  , розмір пробірки  Ø12х56 мм, кришка зеленого кольору,  мати мітку на 2,5 мл, мати високу ступінь  щільності.,  з K3 EDTA ,з етикеткою</t>
  </si>
  <si>
    <t>Голова робочої групи</t>
  </si>
  <si>
    <t xml:space="preserve">Медичний директор </t>
  </si>
  <si>
    <t>Члени робочої групи:</t>
  </si>
  <si>
    <t>Завідувач Українським Референс-центром з клінічної лабораторної діагностики та метрології</t>
  </si>
  <si>
    <t>Завідувач лабораторії медичної генетики СМГЦ</t>
  </si>
  <si>
    <t xml:space="preserve">Медичний директор з медичних питань                       </t>
  </si>
  <si>
    <t>Тетяна ІВАНОВА</t>
  </si>
  <si>
    <t>Сергій ЧЕРНИШУК</t>
  </si>
  <si>
    <t xml:space="preserve">Медичний директор з поліклінічной роботи                 </t>
  </si>
  <si>
    <t>Володимир СОВА</t>
  </si>
  <si>
    <t>Завідувач відділом імуногістохімічних досліджень дитячого патологоанатомічного відділення</t>
  </si>
  <si>
    <t>Ольга ВИСТАВНИХ</t>
  </si>
  <si>
    <t>Вікторія ЯНОВСЬКА</t>
  </si>
  <si>
    <t>Наталія ОЛЬХОВИЧ</t>
  </si>
  <si>
    <t>Заступник генерального директора з економічних питань</t>
  </si>
  <si>
    <t>Наталія МИРУТА</t>
  </si>
  <si>
    <t>Мікропробірка для ПЛР робіт 1,5 мл, ПП, з пласкою кришкою , вільні від ДНКзи і РНКзи, ДНК, для IVD, стерильні R, Сила центрифугування не менш ніж 25.000g CE / IVD, .  з градуюванням, з місцем для нотатків</t>
  </si>
  <si>
    <t>96шт/пак</t>
  </si>
  <si>
    <t>штатив</t>
  </si>
  <si>
    <t>Наконечник 10мкл, подовжений, з фільтром, в 
пакунку, 1000шт/пак</t>
  </si>
  <si>
    <t>Наконечники повинні тримати об'ем 0,1-10 мкл, 
колір - прозорий, фільтр - поліетилен високої щільності
внутрішня поверхня оброблена premium surface;
упаковка 1000 шт. у штативі
довжина: 33,0 mm (+/- 0,2 mm) 
Вільні від ДНК, РНК, ДНКаз, РНКаз, пірогенів, без АТФ, ендотоксинів
Сумісні з  дозатором Thermofisher Finnpipette відповідних об'емів, Повинен сідати да самплери об'ємами 20 та 10 мкл.</t>
  </si>
  <si>
    <t>Наконечники повинні тримати об'ем 0,1-10 мкл, 
колір - прозорий, фільтр - поліетилен високої щільності
внутрішня поверхня оброблена premium surface;
упаковка 1000 шт. у пакунку
довжина: 45,8 mm (+/- 0,2 mm) 
Вільні від ДНК, РНК, ДНКаз, РНКаз, пірогенів, без АТФ, ендотоксинів
Сумісні з  дозатором Thermofisher Finnpipette відповідних об'емів, Повинен сідати да самплери об'ємами 20 та 10 мкл.</t>
  </si>
  <si>
    <t>Накінечник 10мкл, без фільтра, не стерильний, прозорий, 
в пакунку, 1000шт/пак</t>
  </si>
  <si>
    <t>Накінечник Expell 20мкл, з фільтром, стерильні, у системі 
змінних штативів, 96шт/штатив, 10штат/пак</t>
  </si>
  <si>
    <t>Наконечники повинні тримати об'ем 0,1-20 мкл, 
колір - прозорий, фільтр - поліетилен високої щільності
внутрішня поверхня оброблена premium surface;
упаковка 96 шт. у штативі
довжина: 50,8 мм (+/- 0,2 mm) 
Вільні від ДНК, РНК, ДНКаз, РНКаз, пірогенів, без АТФ, ендотоксинів
Сумісні з  дозатором Thermofisher Finnpipette відповідних об'емів, Повинен сідати да самплери об'ємами 20 та 10 мкл.</t>
  </si>
  <si>
    <t>Накінечник Expell 100мкл, з фільтром, стерильний, 
96шт/штат, 10штат/пак</t>
  </si>
  <si>
    <t>Накінечник Expell 200мкл, стерильний, з фільтром, в 
змінних штативах, 96шт/штатив</t>
  </si>
  <si>
    <t>Наконечники з фільтром, 1-200 мкл, стерильні, незабарвлені 96 шт. у штативі, вільні від ДНКаз, РНКаз, ДНК людини, інгібіторів ПЛР та пірогенів, повинні підходити до дозаторів 200 мкл Finnpipette Thermofisher, з обробленою поверхньою преміум сурфейс, довжина: 59,5 mm (+/- 0,2 mm)</t>
  </si>
  <si>
    <t>Наконечник Expell 1000мкл, з фільтром, стерильний, 
96шт/штативі</t>
  </si>
  <si>
    <t>Наконечник 200мкл, з фільтром, стерильний, прозорий, в 
пакунку, 1000шт/пак.</t>
  </si>
  <si>
    <t>Наконечник 1000мкл, з фільтром, нестерильний, в 
пакунку, 1000шт/пак</t>
  </si>
  <si>
    <t>Накінечник 1000мкл, без фільтра, не стерильний, 
прозорий, в пакунку, 500шт/пак</t>
  </si>
  <si>
    <t>500шт/пак</t>
  </si>
  <si>
    <t>Наконечники повинні бути виготовлеі з медичного поліпропілену, відповідати високій ступіні чистоти, мати високу прозорість, довжина не менше 72,60 мм, об'єм наконечника 100-1000 мкл, не стерильні, фасовка 500 шт/упак., Сумісні з дозатором Thermofisher Finnpipette відповідних об'емів</t>
  </si>
  <si>
    <t>Наконечники повинні тримати об'ем 100 мкл, 
колір - прозорий, фільтр - поліетилен високої щільності
внутрішня поверхня оброблена premium surface; довжина наконечника 53,4 мм+/-0,2мм
упаковка 96 шт. у штативі
Вільні від ДНК, РНК, ДНКаз, РНКаз, пірогенів, без АТФ, ендотоксинів
Сумісні з дозатором Thermofisher Finnpipette відповідних об'емів 100, 200 мкл</t>
  </si>
  <si>
    <t>Наконечники повинні бути виготовлеі з медичного поліпропілену, відповідати високій ступіні чистоти, мати високу прозорість, фільтр - поліетилен високої щільності
внутрішня поверхня оброблена premium surface; довжина не менше 72,60 мм, об'єм наконечника 100-1000 мкл, не стерильні, фасовка 96 шт. у штативі. Сумісні з дозатором Thermofisher Finnpipette відповідних об'емів</t>
  </si>
  <si>
    <t>Наконечники повинні бути виготовлеі з медичного поліпропілену, відповідати високій ступіні чистоти, мати високу прозорість, фільтр - поліетилен високої щільності
внутрішня поверхня оброблена premium surface;  тонкій кінчик, довжина не менше 51,00 мм, об'єм наконечника 2-200 мкл, не стерильні, фасовка 1000 шт/упак., кінчик наконечника тонкий. Повинні бути без інгібіторів ПЛР, без РНКази та ДНКази, без АТФ, без пірогенів та ендотоксинів; Сумісні з дозатором Thermofisher Finnpipette відповідних об'емів</t>
  </si>
  <si>
    <t>Наконечники повинні бути виготовлеі з медичного поліпропілену, відповідати високій ступіні чистоти, мати високу прозорість, фільтр - поліетилен високої щільності
внутрішня поверхня оброблена premium surface; тонкій кінчик, ддовжина не менше 72,60 мм, об'єм наконечника 100-1000 мкл, не стерильні, фасовка 1000 шт/упак., кінчик наконечника тонкий. Повинні бути без інгібіторів ПЛР, без РНКази та ДНКази, без АТФ, без пірогенів та ендотоксинів; Сумісні з дозатором Thermofisher Finnpipette відповідних об'емів.</t>
  </si>
  <si>
    <t>8шт*120 стрипов</t>
  </si>
  <si>
    <t xml:space="preserve">Пробірки мікроцентрифужні Expell Secure, 2.0 мл
</t>
  </si>
  <si>
    <t>500шт/уп</t>
  </si>
  <si>
    <t>Пробірки 15мл, CELLSTAR®, поліпропілен, стерильні, з 
кришкою, 17/120мм, 50шт/пак</t>
  </si>
  <si>
    <t>паков.</t>
  </si>
  <si>
    <t>50шт/пак</t>
  </si>
  <si>
    <t>15 мл пробірка V-подбна, ПП, гвинтова пробка, град.-стерільні, вільні від ДНКази, РНКази, пірогенів, для IVD.</t>
  </si>
  <si>
    <t>№ п/п</t>
  </si>
  <si>
    <t>ІНФОРМАЦІЯ
про необхідні технічні, якісні та кількісні характеристики предмету закупівлі                                                                                                                                                                     медичні матеріали - код ДК   33190000-3 – (Медичне обладнання та вироби медичного призначення різні)</t>
  </si>
  <si>
    <t>ІНФОРМАЦІЯ
про необхідні технічні, якісні та кількісні характеристики предмету закупівлі                                                                                                                                                                     медичні матеріали - ДК 021:2015: 38437110-1 Наконечники для піпеток</t>
  </si>
  <si>
    <t>Мікропробірка 1.5мл, з кришкою, з замком, вільні від ДНКаз, 
РНКаз та пірогенів, 500шт/пак</t>
  </si>
  <si>
    <t>Мікропробірка 0,2мл для ПЛР, прозорі, з плоскою 
кришкою, 120шт/пак</t>
  </si>
  <si>
    <t>Обгрунтування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</si>
</sst>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,"/>
  </numFmts>
  <fonts count="7" x14ac:knownFonts="1">
    <font>
      <sz val="11"/>
      <color rgb="FF000000"/>
      <name val="Calibri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b/>
      <sz val="16"/>
      <color rgb="FF000000"/>
      <name val="Times New Roman"/>
      <family val="1"/>
      <charset val="204"/>
    </font>
    <font>
      <b/>
      <sz val="16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2" borderId="0" xfId="0" applyFont="1" applyFill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right" wrapText="1"/>
    </xf>
    <xf numFmtId="164" fontId="1" fillId="0" borderId="0" xfId="0" applyNumberFormat="1" applyFont="1" applyAlignment="1">
      <alignment horizontal="right" vertical="center" wrapText="1"/>
    </xf>
    <xf numFmtId="0" fontId="1" fillId="0" borderId="2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0" fontId="2" fillId="0" borderId="0" xfId="0" applyFont="1"/>
    <xf numFmtId="4" fontId="2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28"/>
  <sheetViews>
    <sheetView zoomScaleNormal="100" workbookViewId="0">
      <pane ySplit="5" topLeftCell="A14" activePane="bottomLeft" state="frozen"/>
      <selection pane="bottomLeft" activeCell="N24" sqref="N24"/>
    </sheetView>
  </sheetViews>
  <sheetFormatPr defaultRowHeight="15.75" x14ac:dyDescent="0.25"/>
  <cols>
    <col min="1" max="1" width="3.5703125" style="1"/>
    <col min="2" max="2" width="27.85546875" style="2" customWidth="1"/>
    <col min="3" max="3" width="12.5703125" style="1"/>
    <col min="4" max="4" width="17.140625" style="1" customWidth="1"/>
    <col min="5" max="5" width="13.7109375" style="1"/>
    <col min="6" max="6" width="8.7109375" style="1"/>
    <col min="7" max="7" width="11" style="1"/>
    <col min="8" max="8" width="13.42578125" style="1"/>
    <col min="9" max="9" width="15.7109375" style="1"/>
    <col min="10" max="10" width="13.28515625" style="1"/>
    <col min="11" max="11" width="13.140625" style="1"/>
    <col min="12" max="12" width="12.28515625" style="1"/>
    <col min="13" max="13" width="14.140625" style="1"/>
    <col min="14" max="14" width="78" style="1" customWidth="1"/>
    <col min="15" max="1025" width="8.42578125"/>
  </cols>
  <sheetData>
    <row r="1" spans="1:1024" s="4" customFormat="1" x14ac:dyDescent="0.25">
      <c r="A1" s="2"/>
      <c r="B1" s="2"/>
      <c r="C1" s="38" t="s">
        <v>73</v>
      </c>
      <c r="D1" s="38"/>
      <c r="E1" s="38"/>
      <c r="F1" s="38"/>
      <c r="G1" s="38"/>
      <c r="H1" s="38"/>
      <c r="I1" s="38"/>
      <c r="J1" s="2"/>
      <c r="K1" s="2"/>
      <c r="L1" s="3"/>
      <c r="M1" s="3"/>
      <c r="N1" s="3"/>
      <c r="AMH1"/>
      <c r="AMI1"/>
      <c r="AMJ1"/>
    </row>
    <row r="2" spans="1:1024" s="4" customFormat="1" x14ac:dyDescent="0.25">
      <c r="A2" s="2"/>
      <c r="B2" s="2"/>
      <c r="C2" s="38"/>
      <c r="D2" s="38"/>
      <c r="E2" s="38"/>
      <c r="F2" s="38"/>
      <c r="G2" s="38"/>
      <c r="H2" s="38"/>
      <c r="I2" s="38"/>
      <c r="J2" s="2"/>
      <c r="K2" s="2"/>
      <c r="L2" s="3"/>
      <c r="M2" s="3"/>
      <c r="N2" s="3"/>
      <c r="AMH2"/>
      <c r="AMI2"/>
      <c r="AMJ2"/>
    </row>
    <row r="3" spans="1:1024" x14ac:dyDescent="0.25">
      <c r="A3" s="2"/>
      <c r="C3" s="38"/>
      <c r="D3" s="38"/>
      <c r="E3" s="38"/>
      <c r="F3" s="38"/>
      <c r="G3" s="38"/>
      <c r="H3" s="38"/>
      <c r="I3" s="38"/>
      <c r="J3" s="2"/>
      <c r="K3" s="2"/>
      <c r="L3" s="3"/>
      <c r="M3" s="3"/>
      <c r="N3" s="3"/>
    </row>
    <row r="5" spans="1:1024" ht="63" x14ac:dyDescent="0.3">
      <c r="A5" s="28" t="s">
        <v>71</v>
      </c>
      <c r="B5" s="6" t="s">
        <v>0</v>
      </c>
      <c r="C5" s="6" t="s">
        <v>1</v>
      </c>
      <c r="D5" s="7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7</v>
      </c>
      <c r="L5" s="6" t="s">
        <v>9</v>
      </c>
      <c r="M5" s="6" t="s">
        <v>10</v>
      </c>
      <c r="N5" s="6" t="s">
        <v>11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1024" ht="126" x14ac:dyDescent="0.25">
      <c r="A6" s="34">
        <v>1</v>
      </c>
      <c r="B6" s="22" t="s">
        <v>45</v>
      </c>
      <c r="C6" s="22" t="s">
        <v>12</v>
      </c>
      <c r="D6" s="22" t="s">
        <v>13</v>
      </c>
      <c r="E6" s="22" t="s">
        <v>14</v>
      </c>
      <c r="F6" s="22" t="s">
        <v>15</v>
      </c>
      <c r="G6" s="25">
        <v>30</v>
      </c>
      <c r="H6" s="26">
        <v>2255</v>
      </c>
      <c r="I6" s="27">
        <f t="shared" ref="I6" si="0">G6*H6</f>
        <v>67650</v>
      </c>
      <c r="J6" s="27">
        <v>3255</v>
      </c>
      <c r="K6" s="27">
        <f t="shared" ref="K6" si="1">G6*J6</f>
        <v>97650</v>
      </c>
      <c r="L6" s="26">
        <f t="shared" ref="L6" si="2">(H6+J6)/2</f>
        <v>2755</v>
      </c>
      <c r="M6" s="26">
        <f t="shared" ref="M6" si="3">G6*L6</f>
        <v>82650</v>
      </c>
      <c r="N6" s="22" t="s">
        <v>47</v>
      </c>
    </row>
    <row r="7" spans="1:1024" ht="126" x14ac:dyDescent="0.25">
      <c r="A7" s="34">
        <v>2</v>
      </c>
      <c r="B7" s="22" t="s">
        <v>48</v>
      </c>
      <c r="C7" s="22" t="s">
        <v>12</v>
      </c>
      <c r="D7" s="22" t="s">
        <v>13</v>
      </c>
      <c r="E7" s="22" t="s">
        <v>14</v>
      </c>
      <c r="F7" s="22" t="s">
        <v>15</v>
      </c>
      <c r="G7" s="25">
        <v>5</v>
      </c>
      <c r="H7" s="26">
        <v>464.28</v>
      </c>
      <c r="I7" s="27">
        <f t="shared" ref="I7" si="4">G7*H7</f>
        <v>2321.3999999999996</v>
      </c>
      <c r="J7" s="27">
        <v>501.28</v>
      </c>
      <c r="K7" s="27">
        <f t="shared" ref="K7" si="5">G7*J7</f>
        <v>2506.3999999999996</v>
      </c>
      <c r="L7" s="26">
        <f t="shared" ref="L7" si="6">(H7+J7)/2</f>
        <v>482.78</v>
      </c>
      <c r="M7" s="26">
        <f t="shared" ref="M7" si="7">G7*L7</f>
        <v>2413.8999999999996</v>
      </c>
      <c r="N7" s="22" t="s">
        <v>46</v>
      </c>
    </row>
    <row r="8" spans="1:1024" ht="126" x14ac:dyDescent="0.25">
      <c r="A8" s="34">
        <v>3</v>
      </c>
      <c r="B8" s="22" t="s">
        <v>49</v>
      </c>
      <c r="C8" s="22" t="s">
        <v>43</v>
      </c>
      <c r="D8" s="22" t="s">
        <v>13</v>
      </c>
      <c r="E8" s="22" t="s">
        <v>14</v>
      </c>
      <c r="F8" s="22" t="s">
        <v>44</v>
      </c>
      <c r="G8" s="25">
        <v>105</v>
      </c>
      <c r="H8" s="26">
        <v>305.42</v>
      </c>
      <c r="I8" s="27">
        <f t="shared" ref="I8" si="8">G8*H8</f>
        <v>32069.100000000002</v>
      </c>
      <c r="J8" s="27">
        <v>505.09</v>
      </c>
      <c r="K8" s="27">
        <f t="shared" ref="K8" si="9">G8*J8</f>
        <v>53034.45</v>
      </c>
      <c r="L8" s="26">
        <f t="shared" ref="L8" si="10">(H8+J8)/2</f>
        <v>405.255</v>
      </c>
      <c r="M8" s="26">
        <f t="shared" ref="M8" si="11">G8*L8</f>
        <v>42551.775000000001</v>
      </c>
      <c r="N8" s="22" t="s">
        <v>50</v>
      </c>
    </row>
    <row r="9" spans="1:1024" ht="110.25" x14ac:dyDescent="0.25">
      <c r="A9" s="34">
        <v>4</v>
      </c>
      <c r="B9" s="22" t="s">
        <v>51</v>
      </c>
      <c r="C9" s="22" t="s">
        <v>43</v>
      </c>
      <c r="D9" s="22" t="s">
        <v>13</v>
      </c>
      <c r="E9" s="22" t="s">
        <v>14</v>
      </c>
      <c r="F9" s="22" t="s">
        <v>44</v>
      </c>
      <c r="G9" s="25">
        <v>53</v>
      </c>
      <c r="H9" s="26">
        <v>305.42</v>
      </c>
      <c r="I9" s="27">
        <f t="shared" ref="I9:I11" si="12">G9*H9</f>
        <v>16187.26</v>
      </c>
      <c r="J9" s="27">
        <v>505.09</v>
      </c>
      <c r="K9" s="27">
        <f t="shared" ref="K9:K11" si="13">G9*J9</f>
        <v>26769.77</v>
      </c>
      <c r="L9" s="26">
        <f t="shared" ref="L9:L11" si="14">(H9+J9)/2</f>
        <v>405.255</v>
      </c>
      <c r="M9" s="26">
        <f t="shared" ref="M9:M11" si="15">G9*L9</f>
        <v>21478.514999999999</v>
      </c>
      <c r="N9" s="22" t="s">
        <v>60</v>
      </c>
    </row>
    <row r="10" spans="1:1024" ht="63" x14ac:dyDescent="0.3">
      <c r="A10" s="34">
        <v>5</v>
      </c>
      <c r="B10" s="22" t="s">
        <v>52</v>
      </c>
      <c r="C10" s="22" t="s">
        <v>43</v>
      </c>
      <c r="D10" s="22" t="s">
        <v>13</v>
      </c>
      <c r="E10" s="22" t="s">
        <v>14</v>
      </c>
      <c r="F10" s="22" t="s">
        <v>44</v>
      </c>
      <c r="G10" s="25">
        <v>53</v>
      </c>
      <c r="H10" s="26">
        <v>305.42</v>
      </c>
      <c r="I10" s="27">
        <f t="shared" si="12"/>
        <v>16187.26</v>
      </c>
      <c r="J10" s="27">
        <v>505.09</v>
      </c>
      <c r="K10" s="27">
        <f t="shared" si="13"/>
        <v>26769.77</v>
      </c>
      <c r="L10" s="26">
        <f t="shared" si="14"/>
        <v>405.255</v>
      </c>
      <c r="M10" s="26">
        <f t="shared" si="15"/>
        <v>21478.514999999999</v>
      </c>
      <c r="N10" s="22" t="s">
        <v>53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1024" ht="94.5" x14ac:dyDescent="0.25">
      <c r="A11" s="34">
        <v>6</v>
      </c>
      <c r="B11" s="22" t="s">
        <v>54</v>
      </c>
      <c r="C11" s="22" t="s">
        <v>43</v>
      </c>
      <c r="D11" s="22" t="s">
        <v>13</v>
      </c>
      <c r="E11" s="22" t="s">
        <v>14</v>
      </c>
      <c r="F11" s="22" t="s">
        <v>44</v>
      </c>
      <c r="G11" s="25">
        <v>53</v>
      </c>
      <c r="H11" s="26">
        <v>350.01</v>
      </c>
      <c r="I11" s="27">
        <f t="shared" si="12"/>
        <v>18550.53</v>
      </c>
      <c r="J11" s="27">
        <v>505.77</v>
      </c>
      <c r="K11" s="27">
        <f t="shared" si="13"/>
        <v>26805.809999999998</v>
      </c>
      <c r="L11" s="26">
        <f t="shared" si="14"/>
        <v>427.89</v>
      </c>
      <c r="M11" s="26">
        <f t="shared" si="15"/>
        <v>22678.17</v>
      </c>
      <c r="N11" s="22" t="s">
        <v>61</v>
      </c>
    </row>
    <row r="12" spans="1:1024" ht="126" x14ac:dyDescent="0.25">
      <c r="A12" s="34">
        <v>7</v>
      </c>
      <c r="B12" s="22" t="s">
        <v>55</v>
      </c>
      <c r="C12" s="22" t="s">
        <v>12</v>
      </c>
      <c r="D12" s="22" t="s">
        <v>13</v>
      </c>
      <c r="E12" s="22" t="s">
        <v>14</v>
      </c>
      <c r="F12" s="22" t="s">
        <v>15</v>
      </c>
      <c r="G12" s="25">
        <v>5</v>
      </c>
      <c r="H12" s="26">
        <v>2390</v>
      </c>
      <c r="I12" s="27">
        <f t="shared" ref="I12:I14" si="16">G12*H12</f>
        <v>11950</v>
      </c>
      <c r="J12" s="26">
        <v>3172.12</v>
      </c>
      <c r="K12" s="27">
        <f t="shared" ref="K12:K14" si="17">G12*J12</f>
        <v>15860.599999999999</v>
      </c>
      <c r="L12" s="26">
        <f t="shared" ref="L12:L14" si="18">(H12+J12)/2</f>
        <v>2781.06</v>
      </c>
      <c r="M12" s="26">
        <f t="shared" ref="M12:M14" si="19">G12*L12</f>
        <v>13905.3</v>
      </c>
      <c r="N12" s="22" t="s">
        <v>62</v>
      </c>
    </row>
    <row r="13" spans="1:1024" ht="126" x14ac:dyDescent="0.25">
      <c r="A13" s="34">
        <v>8</v>
      </c>
      <c r="B13" s="22" t="s">
        <v>56</v>
      </c>
      <c r="C13" s="22" t="s">
        <v>12</v>
      </c>
      <c r="D13" s="22" t="s">
        <v>13</v>
      </c>
      <c r="E13" s="22" t="s">
        <v>14</v>
      </c>
      <c r="F13" s="22" t="s">
        <v>15</v>
      </c>
      <c r="G13" s="25">
        <v>10</v>
      </c>
      <c r="H13" s="26">
        <v>2790</v>
      </c>
      <c r="I13" s="27">
        <f t="shared" si="16"/>
        <v>27900</v>
      </c>
      <c r="J13" s="26">
        <v>3594.15</v>
      </c>
      <c r="K13" s="27">
        <f t="shared" si="17"/>
        <v>35941.5</v>
      </c>
      <c r="L13" s="26">
        <f t="shared" si="18"/>
        <v>3192.0749999999998</v>
      </c>
      <c r="M13" s="26">
        <f t="shared" si="19"/>
        <v>31920.75</v>
      </c>
      <c r="N13" s="22" t="s">
        <v>63</v>
      </c>
    </row>
    <row r="14" spans="1:1024" s="3" customFormat="1" ht="63" x14ac:dyDescent="0.25">
      <c r="A14" s="34">
        <v>9</v>
      </c>
      <c r="B14" s="22" t="s">
        <v>57</v>
      </c>
      <c r="C14" s="22" t="s">
        <v>58</v>
      </c>
      <c r="D14" s="22" t="s">
        <v>13</v>
      </c>
      <c r="E14" s="22" t="s">
        <v>14</v>
      </c>
      <c r="F14" s="22" t="s">
        <v>15</v>
      </c>
      <c r="G14" s="25">
        <v>6</v>
      </c>
      <c r="H14" s="26">
        <v>335.78</v>
      </c>
      <c r="I14" s="27">
        <f t="shared" si="16"/>
        <v>2014.6799999999998</v>
      </c>
      <c r="J14" s="26">
        <v>535.78</v>
      </c>
      <c r="K14" s="27">
        <f t="shared" si="17"/>
        <v>3214.68</v>
      </c>
      <c r="L14" s="26">
        <f t="shared" si="18"/>
        <v>435.78</v>
      </c>
      <c r="M14" s="26">
        <f t="shared" si="19"/>
        <v>2614.6799999999998</v>
      </c>
      <c r="N14" s="22" t="s">
        <v>59</v>
      </c>
      <c r="AMH14"/>
      <c r="AMI14"/>
      <c r="AMJ14"/>
    </row>
    <row r="15" spans="1:1024" x14ac:dyDescent="0.25">
      <c r="A15" s="2"/>
      <c r="B15" s="9"/>
      <c r="C15" s="9"/>
      <c r="D15" s="10"/>
      <c r="E15" s="10"/>
      <c r="F15" s="10"/>
      <c r="G15" s="10"/>
      <c r="H15" s="10"/>
      <c r="I15" s="39">
        <f>SUM(I6:I14)</f>
        <v>194830.22999999998</v>
      </c>
      <c r="J15" s="39"/>
      <c r="K15" s="35">
        <f>SUM(K6:K14)</f>
        <v>288552.97999999992</v>
      </c>
      <c r="L15" s="36"/>
      <c r="M15" s="37">
        <f>SUM(M6:M14)</f>
        <v>241691.60499999998</v>
      </c>
      <c r="N15" s="3"/>
    </row>
    <row r="19" spans="1:34" ht="18.75" x14ac:dyDescent="0.3">
      <c r="A19" s="13"/>
      <c r="B19" s="41" t="s">
        <v>26</v>
      </c>
      <c r="C19" s="41"/>
      <c r="D19" s="16"/>
      <c r="E19" s="16"/>
      <c r="F19" s="16"/>
      <c r="G19" s="17"/>
      <c r="H19" s="18"/>
      <c r="I19" s="18"/>
      <c r="J19" s="19"/>
      <c r="K19" s="19"/>
      <c r="L19" s="19"/>
      <c r="M19" s="19"/>
      <c r="N19" s="16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 ht="18.75" x14ac:dyDescent="0.3">
      <c r="A20" s="13"/>
      <c r="B20" s="40" t="s">
        <v>31</v>
      </c>
      <c r="C20" s="40"/>
      <c r="D20" s="40"/>
      <c r="E20" s="16"/>
      <c r="F20" s="16"/>
      <c r="G20" s="17"/>
      <c r="H20" s="18"/>
      <c r="I20" s="18"/>
      <c r="J20" s="42" t="s">
        <v>32</v>
      </c>
      <c r="K20" s="42"/>
      <c r="L20" s="42"/>
      <c r="M20" s="19"/>
      <c r="N20" s="16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ht="18.75" x14ac:dyDescent="0.3">
      <c r="A21" s="13"/>
      <c r="B21" s="17"/>
      <c r="C21" s="17"/>
      <c r="D21" s="16"/>
      <c r="E21" s="16"/>
      <c r="F21" s="16"/>
      <c r="G21" s="17"/>
      <c r="H21" s="18"/>
      <c r="I21" s="18"/>
      <c r="J21" s="23"/>
      <c r="K21" s="23"/>
      <c r="L21" s="23"/>
      <c r="M21" s="19"/>
      <c r="N21" s="16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34" ht="18.75" x14ac:dyDescent="0.3">
      <c r="A22" s="13"/>
      <c r="B22" s="17" t="s">
        <v>28</v>
      </c>
      <c r="C22" s="17"/>
      <c r="D22" s="16"/>
      <c r="E22" s="16"/>
      <c r="F22" s="16"/>
      <c r="G22" s="17"/>
      <c r="H22" s="18"/>
      <c r="I22" s="18"/>
      <c r="J22" s="23"/>
      <c r="K22" s="23"/>
      <c r="L22" s="23"/>
      <c r="M22" s="19"/>
      <c r="N22" s="16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34" ht="33.75" customHeight="1" x14ac:dyDescent="0.3">
      <c r="A23" s="14"/>
      <c r="B23" s="41" t="s">
        <v>27</v>
      </c>
      <c r="C23" s="41"/>
      <c r="D23" s="41"/>
      <c r="E23" s="16"/>
      <c r="F23" s="17"/>
      <c r="G23" s="17"/>
      <c r="H23" s="18"/>
      <c r="I23" s="18"/>
      <c r="J23" s="42" t="s">
        <v>33</v>
      </c>
      <c r="K23" s="42"/>
      <c r="L23" s="42"/>
      <c r="M23" s="19"/>
      <c r="N23" s="16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</row>
    <row r="24" spans="1:34" ht="29.25" customHeight="1" x14ac:dyDescent="0.3">
      <c r="A24" s="13"/>
      <c r="B24" s="40" t="s">
        <v>34</v>
      </c>
      <c r="C24" s="40"/>
      <c r="D24" s="40"/>
      <c r="E24" s="16"/>
      <c r="F24" s="17"/>
      <c r="G24" s="17"/>
      <c r="H24" s="18"/>
      <c r="I24" s="18"/>
      <c r="J24" s="42" t="s">
        <v>35</v>
      </c>
      <c r="K24" s="42"/>
      <c r="L24" s="42"/>
      <c r="M24" s="20"/>
      <c r="N24" s="16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34" ht="33.75" customHeight="1" x14ac:dyDescent="0.3">
      <c r="A25" s="13"/>
      <c r="B25" s="40" t="s">
        <v>40</v>
      </c>
      <c r="C25" s="40"/>
      <c r="D25" s="40"/>
      <c r="E25" s="40"/>
      <c r="F25" s="40"/>
      <c r="G25" s="17"/>
      <c r="H25" s="18"/>
      <c r="I25" s="18"/>
      <c r="J25" s="42" t="s">
        <v>41</v>
      </c>
      <c r="K25" s="42"/>
      <c r="L25" s="42"/>
      <c r="M25" s="20"/>
      <c r="N25" s="16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4" ht="37.5" customHeight="1" x14ac:dyDescent="0.3">
      <c r="A26" s="13"/>
      <c r="B26" s="21" t="s">
        <v>36</v>
      </c>
      <c r="C26" s="17"/>
      <c r="D26" s="17"/>
      <c r="E26" s="16"/>
      <c r="F26" s="17"/>
      <c r="G26" s="17"/>
      <c r="H26" s="18"/>
      <c r="I26" s="18"/>
      <c r="J26" s="42" t="s">
        <v>37</v>
      </c>
      <c r="K26" s="42"/>
      <c r="L26" s="42"/>
      <c r="M26" s="20"/>
      <c r="N26" s="16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34" ht="37.5" customHeight="1" x14ac:dyDescent="0.3">
      <c r="A27" s="13"/>
      <c r="B27" s="21" t="s">
        <v>29</v>
      </c>
      <c r="C27" s="17"/>
      <c r="D27" s="16"/>
      <c r="E27" s="16"/>
      <c r="F27" s="17"/>
      <c r="G27" s="17"/>
      <c r="H27" s="18"/>
      <c r="I27" s="18"/>
      <c r="J27" s="42" t="s">
        <v>38</v>
      </c>
      <c r="K27" s="42"/>
      <c r="L27" s="42"/>
      <c r="M27" s="19"/>
      <c r="N27" s="16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1:34" ht="36" customHeight="1" x14ac:dyDescent="0.3">
      <c r="A28" s="13"/>
      <c r="B28" s="21" t="s">
        <v>30</v>
      </c>
      <c r="C28" s="17"/>
      <c r="D28" s="16"/>
      <c r="E28" s="16"/>
      <c r="F28" s="17"/>
      <c r="G28" s="17"/>
      <c r="H28" s="18"/>
      <c r="I28" s="18"/>
      <c r="J28" s="42" t="s">
        <v>39</v>
      </c>
      <c r="K28" s="42"/>
      <c r="L28" s="42"/>
      <c r="M28" s="19"/>
      <c r="N28" s="16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</sheetData>
  <mergeCells count="14">
    <mergeCell ref="J27:L27"/>
    <mergeCell ref="J28:L28"/>
    <mergeCell ref="B19:C19"/>
    <mergeCell ref="J20:L20"/>
    <mergeCell ref="B24:D24"/>
    <mergeCell ref="J24:L24"/>
    <mergeCell ref="B25:F25"/>
    <mergeCell ref="J25:L25"/>
    <mergeCell ref="J26:L26"/>
    <mergeCell ref="C1:I3"/>
    <mergeCell ref="I15:J15"/>
    <mergeCell ref="B20:D20"/>
    <mergeCell ref="B23:D23"/>
    <mergeCell ref="J23:L23"/>
  </mergeCells>
  <pageMargins left="0.25" right="0.25" top="0.75" bottom="0.75" header="0.3" footer="0.3"/>
  <pageSetup paperSize="9" scale="33" firstPageNumber="0" fitToHeight="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J43"/>
  <sheetViews>
    <sheetView tabSelected="1" zoomScale="75" zoomScaleNormal="75" workbookViewId="0">
      <selection activeCell="G6" sqref="G6"/>
    </sheetView>
  </sheetViews>
  <sheetFormatPr defaultRowHeight="15.75" x14ac:dyDescent="0.25"/>
  <cols>
    <col min="1" max="1" width="4.7109375"/>
    <col min="2" max="2" width="28.7109375" style="5" customWidth="1"/>
    <col min="3" max="3" width="9.7109375" style="5"/>
    <col min="4" max="4" width="26.42578125" style="5" customWidth="1"/>
    <col min="5" max="5" width="12.85546875" style="5" customWidth="1"/>
    <col min="6" max="6" width="7.85546875" style="5"/>
    <col min="7" max="7" width="8.28515625" style="5"/>
    <col min="8" max="8" width="12.28515625" style="5"/>
    <col min="9" max="9" width="12.28515625" style="5" customWidth="1"/>
    <col min="10" max="10" width="12.5703125" style="5"/>
    <col min="11" max="11" width="13.28515625" style="5" customWidth="1"/>
    <col min="12" max="12" width="10.5703125" style="5"/>
    <col min="13" max="13" width="12.85546875" style="5"/>
    <col min="14" max="14" width="70" style="13" customWidth="1"/>
    <col min="15" max="23" width="8.28515625"/>
    <col min="24" max="1025" width="8.5703125"/>
  </cols>
  <sheetData>
    <row r="1" spans="1:1024" ht="21" x14ac:dyDescent="0.25">
      <c r="D1" s="45" t="s">
        <v>76</v>
      </c>
      <c r="E1" s="46"/>
      <c r="F1" s="46"/>
      <c r="G1" s="46"/>
      <c r="H1" s="46"/>
      <c r="I1" s="46"/>
      <c r="J1" s="46"/>
      <c r="K1" s="46"/>
      <c r="L1" s="46"/>
    </row>
    <row r="2" spans="1:1024" s="4" customFormat="1" x14ac:dyDescent="0.25">
      <c r="A2" s="2"/>
      <c r="B2" s="10"/>
      <c r="C2" s="43" t="s">
        <v>72</v>
      </c>
      <c r="D2" s="43"/>
      <c r="E2" s="43"/>
      <c r="F2" s="43"/>
      <c r="G2" s="43"/>
      <c r="H2" s="43"/>
      <c r="I2" s="43"/>
      <c r="J2" s="10"/>
      <c r="K2" s="10"/>
      <c r="L2" s="5"/>
      <c r="M2" s="5"/>
      <c r="N2" s="5"/>
      <c r="AMH2"/>
      <c r="AMI2"/>
      <c r="AMJ2"/>
    </row>
    <row r="3" spans="1:1024" s="4" customFormat="1" x14ac:dyDescent="0.25">
      <c r="A3" s="2"/>
      <c r="B3" s="10"/>
      <c r="C3" s="43"/>
      <c r="D3" s="43"/>
      <c r="E3" s="43"/>
      <c r="F3" s="43"/>
      <c r="G3" s="43"/>
      <c r="H3" s="43"/>
      <c r="I3" s="43"/>
      <c r="J3" s="10"/>
      <c r="K3" s="10"/>
      <c r="L3" s="5"/>
      <c r="M3" s="5"/>
      <c r="N3" s="5"/>
      <c r="AMH3"/>
      <c r="AMI3"/>
      <c r="AMJ3"/>
    </row>
    <row r="4" spans="1:1024" s="4" customFormat="1" x14ac:dyDescent="0.25">
      <c r="A4" s="2"/>
      <c r="B4" s="10"/>
      <c r="C4" s="43"/>
      <c r="D4" s="43"/>
      <c r="E4" s="43"/>
      <c r="F4" s="43"/>
      <c r="G4" s="43"/>
      <c r="H4" s="43"/>
      <c r="I4" s="43"/>
      <c r="J4" s="10"/>
      <c r="K4" s="10"/>
      <c r="L4" s="5"/>
      <c r="M4" s="5"/>
      <c r="N4" s="5"/>
      <c r="AMH4"/>
      <c r="AMI4"/>
      <c r="AMJ4"/>
    </row>
    <row r="5" spans="1:1024" x14ac:dyDescent="0.25">
      <c r="A5" s="2"/>
      <c r="B5" s="10"/>
      <c r="C5" s="28"/>
      <c r="D5" s="28"/>
      <c r="E5" s="28"/>
      <c r="F5" s="28"/>
      <c r="G5" s="28"/>
      <c r="H5" s="28"/>
      <c r="I5" s="28"/>
      <c r="J5" s="10"/>
      <c r="K5" s="10"/>
      <c r="N5" s="5"/>
    </row>
    <row r="6" spans="1:1024" ht="63" x14ac:dyDescent="0.3">
      <c r="A6" s="28" t="s">
        <v>71</v>
      </c>
      <c r="B6" s="6" t="s">
        <v>0</v>
      </c>
      <c r="C6" s="6" t="s">
        <v>1</v>
      </c>
      <c r="D6" s="6" t="s">
        <v>3</v>
      </c>
      <c r="E6" s="7" t="s">
        <v>2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7</v>
      </c>
      <c r="L6" s="6" t="s">
        <v>9</v>
      </c>
      <c r="M6" s="6" t="s">
        <v>10</v>
      </c>
      <c r="N6" s="6" t="s">
        <v>11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1024" ht="78.75" x14ac:dyDescent="0.3">
      <c r="A7" s="25">
        <v>1</v>
      </c>
      <c r="B7" s="22" t="s">
        <v>75</v>
      </c>
      <c r="C7" s="22" t="s">
        <v>64</v>
      </c>
      <c r="D7" s="22" t="s">
        <v>18</v>
      </c>
      <c r="E7" s="22" t="s">
        <v>16</v>
      </c>
      <c r="F7" s="25" t="s">
        <v>15</v>
      </c>
      <c r="G7" s="25">
        <v>30</v>
      </c>
      <c r="H7" s="26">
        <v>1003.2</v>
      </c>
      <c r="I7" s="27">
        <f t="shared" ref="I7:I11" si="0">G7*H7</f>
        <v>30096</v>
      </c>
      <c r="J7" s="29">
        <v>1010.73</v>
      </c>
      <c r="K7" s="29">
        <f t="shared" ref="K7:K11" si="1">G7*J7</f>
        <v>30321.9</v>
      </c>
      <c r="L7" s="29">
        <f t="shared" ref="L7:L11" si="2">(H7+J7)/2</f>
        <v>1006.965</v>
      </c>
      <c r="M7" s="29">
        <f t="shared" ref="M7:M11" si="3">G7*L7</f>
        <v>30208.95</v>
      </c>
      <c r="N7" s="22" t="s">
        <v>19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1024" ht="78.75" x14ac:dyDescent="0.3">
      <c r="A8" s="25">
        <v>2</v>
      </c>
      <c r="B8" s="22" t="s">
        <v>20</v>
      </c>
      <c r="C8" s="22" t="s">
        <v>21</v>
      </c>
      <c r="D8" s="22" t="s">
        <v>18</v>
      </c>
      <c r="E8" s="22" t="s">
        <v>16</v>
      </c>
      <c r="F8" s="25" t="s">
        <v>15</v>
      </c>
      <c r="G8" s="25">
        <v>10</v>
      </c>
      <c r="H8" s="26">
        <v>1234</v>
      </c>
      <c r="I8" s="27">
        <f t="shared" si="0"/>
        <v>12340</v>
      </c>
      <c r="J8" s="29"/>
      <c r="K8" s="29">
        <f t="shared" si="1"/>
        <v>0</v>
      </c>
      <c r="L8" s="29">
        <f t="shared" si="2"/>
        <v>617</v>
      </c>
      <c r="M8" s="29">
        <f t="shared" si="3"/>
        <v>6170</v>
      </c>
      <c r="N8" s="22" t="s">
        <v>22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1024" ht="78.75" x14ac:dyDescent="0.3">
      <c r="A9" s="25">
        <v>3</v>
      </c>
      <c r="B9" s="22" t="s">
        <v>74</v>
      </c>
      <c r="C9" s="22" t="s">
        <v>23</v>
      </c>
      <c r="D9" s="22" t="s">
        <v>18</v>
      </c>
      <c r="E9" s="22" t="s">
        <v>16</v>
      </c>
      <c r="F9" s="25" t="s">
        <v>17</v>
      </c>
      <c r="G9" s="25">
        <v>10</v>
      </c>
      <c r="H9" s="26">
        <v>431.11</v>
      </c>
      <c r="I9" s="27">
        <f t="shared" si="0"/>
        <v>4311.1000000000004</v>
      </c>
      <c r="J9" s="29">
        <v>531.11</v>
      </c>
      <c r="K9" s="29">
        <f t="shared" si="1"/>
        <v>5311.1</v>
      </c>
      <c r="L9" s="29">
        <f t="shared" si="2"/>
        <v>481.11</v>
      </c>
      <c r="M9" s="29">
        <f t="shared" si="3"/>
        <v>4811.1000000000004</v>
      </c>
      <c r="N9" s="22" t="s">
        <v>42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1024" ht="63" x14ac:dyDescent="0.3">
      <c r="A10" s="25">
        <v>4</v>
      </c>
      <c r="B10" s="22" t="s">
        <v>65</v>
      </c>
      <c r="C10" s="22" t="s">
        <v>66</v>
      </c>
      <c r="D10" s="22" t="s">
        <v>24</v>
      </c>
      <c r="E10" s="22" t="s">
        <v>16</v>
      </c>
      <c r="F10" s="25" t="s">
        <v>15</v>
      </c>
      <c r="G10" s="25">
        <v>10</v>
      </c>
      <c r="H10" s="26">
        <v>595</v>
      </c>
      <c r="I10" s="27">
        <f t="shared" si="0"/>
        <v>5950</v>
      </c>
      <c r="J10" s="29">
        <v>674.17</v>
      </c>
      <c r="K10" s="29">
        <f t="shared" si="1"/>
        <v>6741.7</v>
      </c>
      <c r="L10" s="29">
        <f t="shared" si="2"/>
        <v>634.58500000000004</v>
      </c>
      <c r="M10" s="29">
        <f t="shared" si="3"/>
        <v>6345.85</v>
      </c>
      <c r="N10" s="22" t="s">
        <v>25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1024" ht="78.75" x14ac:dyDescent="0.3">
      <c r="A11" s="25">
        <v>5</v>
      </c>
      <c r="B11" s="22" t="s">
        <v>67</v>
      </c>
      <c r="C11" s="22" t="s">
        <v>69</v>
      </c>
      <c r="D11" s="22" t="s">
        <v>18</v>
      </c>
      <c r="E11" s="22" t="s">
        <v>16</v>
      </c>
      <c r="F11" s="25" t="s">
        <v>68</v>
      </c>
      <c r="G11" s="25">
        <v>20</v>
      </c>
      <c r="H11" s="26">
        <v>537.57000000000005</v>
      </c>
      <c r="I11" s="27">
        <f t="shared" si="0"/>
        <v>10751.400000000001</v>
      </c>
      <c r="J11" s="29">
        <v>637.75</v>
      </c>
      <c r="K11" s="29">
        <f t="shared" si="1"/>
        <v>12755</v>
      </c>
      <c r="L11" s="29">
        <f t="shared" si="2"/>
        <v>587.66000000000008</v>
      </c>
      <c r="M11" s="29">
        <f t="shared" si="3"/>
        <v>11753.2</v>
      </c>
      <c r="N11" s="22" t="s">
        <v>70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1024" ht="18.75" x14ac:dyDescent="0.3">
      <c r="A12" s="5"/>
      <c r="B12" s="10"/>
      <c r="D12" s="10"/>
      <c r="E12" s="10"/>
      <c r="F12" s="10"/>
      <c r="H12" s="11"/>
      <c r="I12" s="11">
        <f>SUM(I7:I11)</f>
        <v>63448.5</v>
      </c>
      <c r="J12" s="30"/>
      <c r="K12" s="30">
        <f>SUM(K7:K11)</f>
        <v>55129.7</v>
      </c>
      <c r="L12" s="30"/>
      <c r="M12" s="30">
        <f>SUM(M7:M11)</f>
        <v>59289.099999999991</v>
      </c>
      <c r="N12" s="10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1024" ht="18.75" x14ac:dyDescent="0.3">
      <c r="A13" s="5"/>
      <c r="B13" s="10" t="s">
        <v>26</v>
      </c>
      <c r="D13" s="10"/>
      <c r="E13" s="10"/>
      <c r="F13" s="10"/>
      <c r="H13" s="11"/>
      <c r="I13" s="11"/>
      <c r="J13" s="30"/>
      <c r="K13" s="30"/>
      <c r="L13" s="30"/>
      <c r="M13" s="30"/>
      <c r="N13" s="10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1024" ht="18.75" x14ac:dyDescent="0.3">
      <c r="A14" s="5"/>
      <c r="B14" s="40" t="s">
        <v>31</v>
      </c>
      <c r="C14" s="40"/>
      <c r="D14" s="40"/>
      <c r="E14" s="10"/>
      <c r="F14" s="10"/>
      <c r="H14" s="11"/>
      <c r="I14" s="11"/>
      <c r="J14" s="42" t="s">
        <v>32</v>
      </c>
      <c r="K14" s="42"/>
      <c r="L14" s="42"/>
      <c r="M14" s="30"/>
      <c r="N14" s="10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1024" ht="18.75" x14ac:dyDescent="0.3">
      <c r="A15" s="5"/>
      <c r="B15" s="5" t="s">
        <v>28</v>
      </c>
      <c r="D15" s="10"/>
      <c r="E15" s="10"/>
      <c r="F15" s="10"/>
      <c r="H15" s="11"/>
      <c r="I15" s="11"/>
      <c r="J15" s="24"/>
      <c r="K15" s="24"/>
      <c r="L15" s="24"/>
      <c r="M15" s="30"/>
      <c r="N15" s="10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1024" ht="27.75" customHeight="1" x14ac:dyDescent="0.3">
      <c r="A16" s="1"/>
      <c r="B16" s="41" t="s">
        <v>27</v>
      </c>
      <c r="C16" s="41"/>
      <c r="D16" s="41"/>
      <c r="E16" s="10"/>
      <c r="H16" s="11"/>
      <c r="I16" s="11"/>
      <c r="J16" s="42" t="s">
        <v>33</v>
      </c>
      <c r="K16" s="42"/>
      <c r="L16" s="42"/>
      <c r="M16" s="30"/>
      <c r="N16" s="10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</row>
    <row r="17" spans="1:1024" ht="30.75" customHeight="1" x14ac:dyDescent="0.3">
      <c r="A17" s="5"/>
      <c r="B17" s="40" t="s">
        <v>34</v>
      </c>
      <c r="C17" s="40"/>
      <c r="D17" s="40"/>
      <c r="E17" s="10"/>
      <c r="H17" s="11"/>
      <c r="I17" s="11"/>
      <c r="J17" s="42" t="s">
        <v>35</v>
      </c>
      <c r="K17" s="42"/>
      <c r="L17" s="42"/>
      <c r="M17" s="32"/>
      <c r="N17" s="10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1:1024" ht="30" customHeight="1" x14ac:dyDescent="0.3">
      <c r="A18" s="5"/>
      <c r="B18" s="40" t="s">
        <v>40</v>
      </c>
      <c r="C18" s="40"/>
      <c r="D18" s="40"/>
      <c r="E18" s="40"/>
      <c r="F18" s="40"/>
      <c r="H18" s="11"/>
      <c r="I18" s="11"/>
      <c r="J18" s="42" t="s">
        <v>41</v>
      </c>
      <c r="K18" s="42"/>
      <c r="L18" s="42"/>
      <c r="M18" s="32"/>
      <c r="N18" s="10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1024" ht="34.5" customHeight="1" x14ac:dyDescent="0.3">
      <c r="A19" s="5"/>
      <c r="B19" s="21" t="s">
        <v>36</v>
      </c>
      <c r="E19" s="10"/>
      <c r="H19" s="11"/>
      <c r="I19" s="11"/>
      <c r="J19" s="42" t="s">
        <v>37</v>
      </c>
      <c r="K19" s="42"/>
      <c r="L19" s="42"/>
      <c r="M19" s="32"/>
      <c r="N19" s="10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1024" ht="33.75" customHeight="1" x14ac:dyDescent="0.3">
      <c r="A20" s="5"/>
      <c r="B20" s="21" t="s">
        <v>29</v>
      </c>
      <c r="D20" s="10"/>
      <c r="E20" s="10"/>
      <c r="H20" s="11"/>
      <c r="I20" s="11"/>
      <c r="J20" s="42" t="s">
        <v>38</v>
      </c>
      <c r="K20" s="42"/>
      <c r="L20" s="42"/>
      <c r="M20" s="30"/>
      <c r="N20" s="10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1024" ht="33.75" customHeight="1" x14ac:dyDescent="0.3">
      <c r="A21" s="5"/>
      <c r="B21" s="21" t="s">
        <v>30</v>
      </c>
      <c r="D21" s="10"/>
      <c r="E21" s="10"/>
      <c r="H21" s="11"/>
      <c r="I21" s="11"/>
      <c r="J21" s="42" t="s">
        <v>39</v>
      </c>
      <c r="K21" s="42"/>
      <c r="L21" s="42"/>
      <c r="M21" s="30"/>
      <c r="N21" s="10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1024" ht="18.75" x14ac:dyDescent="0.3">
      <c r="A22" s="13"/>
      <c r="D22" s="10"/>
      <c r="E22" s="10"/>
      <c r="H22" s="11"/>
      <c r="I22" s="11"/>
      <c r="J22" s="30"/>
      <c r="K22" s="30"/>
      <c r="L22" s="30"/>
      <c r="M22" s="30"/>
      <c r="N22" s="31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1024" ht="18.75" x14ac:dyDescent="0.3">
      <c r="A23" s="13"/>
      <c r="D23" s="10"/>
      <c r="E23" s="10"/>
      <c r="H23" s="11"/>
      <c r="I23" s="11"/>
      <c r="J23" s="30"/>
      <c r="K23" s="30"/>
      <c r="L23" s="30"/>
      <c r="M23" s="30"/>
      <c r="N23" s="31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1024" ht="18.75" x14ac:dyDescent="0.3">
      <c r="A24" s="13"/>
      <c r="D24" s="10"/>
      <c r="E24" s="10"/>
      <c r="F24" s="10"/>
      <c r="H24" s="11"/>
      <c r="I24" s="11"/>
      <c r="J24" s="30"/>
      <c r="K24" s="30"/>
      <c r="L24" s="30"/>
      <c r="M24" s="30"/>
      <c r="N24" s="31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1024" ht="18.75" x14ac:dyDescent="0.3">
      <c r="A25" s="13"/>
      <c r="B25" s="10"/>
      <c r="D25" s="10"/>
      <c r="E25" s="10"/>
      <c r="H25" s="11"/>
      <c r="I25" s="11"/>
      <c r="J25" s="30"/>
      <c r="K25" s="30"/>
      <c r="L25" s="30"/>
      <c r="M25" s="30"/>
      <c r="N25" s="31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1024" ht="18.75" x14ac:dyDescent="0.3">
      <c r="A26" s="13"/>
      <c r="H26" s="11"/>
      <c r="I26" s="11"/>
      <c r="J26" s="30"/>
      <c r="K26" s="30"/>
      <c r="L26" s="30"/>
      <c r="M26" s="32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1024" ht="18.75" x14ac:dyDescent="0.3">
      <c r="A27" s="13"/>
      <c r="H27" s="11"/>
      <c r="I27" s="11"/>
      <c r="J27" s="30"/>
      <c r="K27" s="30"/>
      <c r="L27" s="30"/>
      <c r="M27" s="32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1:1024" ht="18.75" x14ac:dyDescent="0.3">
      <c r="A28" s="13"/>
      <c r="E28" s="10"/>
      <c r="H28" s="11"/>
      <c r="I28" s="11"/>
      <c r="J28" s="30"/>
      <c r="K28" s="30"/>
      <c r="L28" s="30"/>
      <c r="M28" s="32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1:1024" ht="18.75" x14ac:dyDescent="0.3">
      <c r="A29" s="13"/>
      <c r="B29" s="10"/>
      <c r="E29" s="10"/>
      <c r="H29" s="11"/>
      <c r="I29" s="11"/>
      <c r="J29" s="30"/>
      <c r="K29" s="30"/>
      <c r="L29" s="30"/>
      <c r="M29" s="32"/>
      <c r="N29" s="31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1:1024" x14ac:dyDescent="0.25">
      <c r="I30" s="33"/>
      <c r="K30" s="32"/>
      <c r="M30" s="32"/>
    </row>
    <row r="31" spans="1:1024" s="4" customFormat="1" x14ac:dyDescent="0.25">
      <c r="A31" s="12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5"/>
      <c r="M31" s="5"/>
      <c r="N31" s="13"/>
      <c r="AMH31"/>
      <c r="AMI31"/>
      <c r="AMJ31"/>
    </row>
    <row r="32" spans="1:1024" x14ac:dyDescent="0.25">
      <c r="A32" s="12"/>
      <c r="B32" s="10"/>
      <c r="C32" s="10"/>
      <c r="D32" s="10"/>
      <c r="E32" s="10"/>
      <c r="F32" s="10"/>
      <c r="G32" s="10"/>
      <c r="H32" s="10"/>
      <c r="I32" s="44"/>
      <c r="J32" s="44"/>
      <c r="K32" s="10"/>
    </row>
    <row r="33" spans="1:1024" x14ac:dyDescent="0.25">
      <c r="A33" s="12"/>
      <c r="B33" s="10"/>
      <c r="C33" s="10"/>
      <c r="D33" s="10"/>
      <c r="E33" s="10"/>
      <c r="F33" s="10"/>
      <c r="G33" s="10"/>
      <c r="H33" s="10"/>
      <c r="I33" s="10"/>
      <c r="K33" s="10"/>
    </row>
    <row r="34" spans="1:1024" x14ac:dyDescent="0.25">
      <c r="A34" s="12"/>
      <c r="B34" s="10"/>
      <c r="C34" s="10"/>
      <c r="D34" s="10"/>
      <c r="E34" s="10"/>
      <c r="F34" s="10"/>
      <c r="G34" s="10"/>
      <c r="H34" s="10"/>
      <c r="I34" s="10"/>
      <c r="K34" s="10"/>
    </row>
    <row r="35" spans="1:1024" s="3" customFormat="1" x14ac:dyDescent="0.25">
      <c r="A35" s="12"/>
      <c r="B35" s="44"/>
      <c r="C35" s="44"/>
      <c r="D35" s="44"/>
      <c r="E35" s="10"/>
      <c r="F35" s="10"/>
      <c r="G35" s="10"/>
      <c r="H35" s="10"/>
      <c r="I35" s="44"/>
      <c r="J35" s="44"/>
      <c r="K35" s="10"/>
      <c r="L35" s="5"/>
      <c r="M35" s="5"/>
      <c r="N35" s="13"/>
      <c r="AMH35"/>
      <c r="AMI35"/>
      <c r="AMJ35"/>
    </row>
    <row r="36" spans="1:1024" x14ac:dyDescent="0.25">
      <c r="A36" s="12"/>
      <c r="B36" s="44"/>
      <c r="C36" s="44"/>
      <c r="D36" s="44"/>
      <c r="E36" s="10"/>
      <c r="F36" s="10"/>
      <c r="G36" s="10"/>
      <c r="H36" s="10"/>
      <c r="I36" s="44"/>
      <c r="J36" s="44"/>
      <c r="K36" s="10"/>
    </row>
    <row r="37" spans="1:1024" x14ac:dyDescent="0.25">
      <c r="A37" s="12"/>
      <c r="B37" s="44"/>
      <c r="C37" s="44"/>
      <c r="D37" s="44"/>
      <c r="E37" s="10"/>
      <c r="F37" s="10"/>
      <c r="G37" s="10"/>
      <c r="H37" s="10"/>
      <c r="I37" s="44"/>
      <c r="J37" s="44"/>
      <c r="K37" s="10"/>
    </row>
    <row r="38" spans="1:1024" s="4" customFormat="1" x14ac:dyDescent="0.25">
      <c r="A38" s="12"/>
      <c r="B38" s="44"/>
      <c r="C38" s="44"/>
      <c r="D38" s="44"/>
      <c r="E38" s="10"/>
      <c r="F38" s="10"/>
      <c r="G38" s="10"/>
      <c r="H38" s="10"/>
      <c r="I38" s="5"/>
      <c r="J38" s="5"/>
      <c r="K38" s="10"/>
      <c r="L38" s="5"/>
      <c r="M38" s="5"/>
      <c r="N38" s="13"/>
      <c r="AMH38"/>
      <c r="AMI38"/>
      <c r="AMJ38"/>
    </row>
    <row r="39" spans="1:1024" x14ac:dyDescent="0.25">
      <c r="A39" s="12"/>
      <c r="B39" s="44"/>
      <c r="C39" s="44"/>
      <c r="D39" s="44"/>
      <c r="E39" s="10"/>
      <c r="F39" s="10"/>
      <c r="G39" s="10"/>
      <c r="H39" s="10"/>
      <c r="I39" s="44"/>
      <c r="J39" s="44"/>
      <c r="K39" s="10"/>
    </row>
    <row r="40" spans="1:1024" x14ac:dyDescent="0.25">
      <c r="A40" s="12"/>
      <c r="B40" s="44"/>
      <c r="C40" s="44"/>
      <c r="D40" s="44"/>
      <c r="E40" s="10"/>
      <c r="F40" s="10"/>
      <c r="G40" s="10"/>
      <c r="H40" s="10"/>
      <c r="I40" s="44"/>
      <c r="J40" s="44"/>
      <c r="K40" s="10"/>
    </row>
    <row r="41" spans="1:1024" x14ac:dyDescent="0.25">
      <c r="A41" s="12"/>
      <c r="B41" s="44"/>
      <c r="C41" s="44"/>
      <c r="D41" s="10"/>
      <c r="E41" s="10"/>
      <c r="F41" s="10"/>
      <c r="G41" s="10"/>
      <c r="H41" s="10"/>
      <c r="I41" s="44"/>
      <c r="J41" s="44"/>
      <c r="K41" s="10"/>
    </row>
    <row r="42" spans="1:1024" x14ac:dyDescent="0.25">
      <c r="A42" s="12"/>
      <c r="B42" s="44"/>
      <c r="C42" s="44"/>
      <c r="D42" s="10"/>
      <c r="E42" s="10"/>
      <c r="F42" s="10"/>
      <c r="G42" s="10"/>
      <c r="H42" s="10"/>
      <c r="I42" s="44"/>
      <c r="J42" s="44"/>
      <c r="K42" s="10"/>
    </row>
    <row r="43" spans="1:1024" x14ac:dyDescent="0.25">
      <c r="A43" s="12"/>
      <c r="B43" s="44"/>
      <c r="C43" s="44"/>
      <c r="D43" s="10"/>
      <c r="E43" s="10"/>
      <c r="F43" s="10"/>
      <c r="G43" s="10"/>
      <c r="H43" s="10"/>
      <c r="I43" s="44"/>
      <c r="J43" s="44"/>
      <c r="K43" s="10"/>
    </row>
  </sheetData>
  <mergeCells count="30">
    <mergeCell ref="D1:L1"/>
    <mergeCell ref="J14:L14"/>
    <mergeCell ref="B41:C41"/>
    <mergeCell ref="I41:J41"/>
    <mergeCell ref="B42:C42"/>
    <mergeCell ref="I42:J42"/>
    <mergeCell ref="B43:C43"/>
    <mergeCell ref="I43:J43"/>
    <mergeCell ref="B37:D37"/>
    <mergeCell ref="I37:J37"/>
    <mergeCell ref="B38:D39"/>
    <mergeCell ref="I39:J39"/>
    <mergeCell ref="B40:D40"/>
    <mergeCell ref="I40:J40"/>
    <mergeCell ref="C2:I4"/>
    <mergeCell ref="I32:J32"/>
    <mergeCell ref="B35:D35"/>
    <mergeCell ref="I35:J35"/>
    <mergeCell ref="B36:D36"/>
    <mergeCell ref="I36:J36"/>
    <mergeCell ref="B16:D16"/>
    <mergeCell ref="J16:L16"/>
    <mergeCell ref="B17:D17"/>
    <mergeCell ref="B14:D14"/>
    <mergeCell ref="J17:L17"/>
    <mergeCell ref="J19:L19"/>
    <mergeCell ref="J20:L20"/>
    <mergeCell ref="J21:L21"/>
    <mergeCell ref="B18:F18"/>
    <mergeCell ref="J18:L18"/>
  </mergeCells>
  <pageMargins left="0.25" right="0.25" top="0.75" bottom="0.75" header="0.3" footer="0.3"/>
  <pageSetup paperSize="9" scale="35" firstPageNumber="0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наконечники</vt:lpstr>
      <vt:lpstr>пробірки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</dc:creator>
  <dc:description/>
  <cp:lastModifiedBy>user</cp:lastModifiedBy>
  <cp:revision>3</cp:revision>
  <cp:lastPrinted>2023-08-02T08:37:40Z</cp:lastPrinted>
  <dcterms:created xsi:type="dcterms:W3CDTF">2021-04-07T07:15:56Z</dcterms:created>
  <dcterms:modified xsi:type="dcterms:W3CDTF">2023-10-23T06:15:26Z</dcterms:modified>
  <dc:language>uk-UA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