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ото кипр дача\FLASH DRIVE\Відкриті торги 2023 з особливостями\2220 реагенти\Реактиви Генетика загальний кошторис  (2700000,00)\Піпетки петрі генетика заг фонд 2 позиції\"/>
    </mc:Choice>
  </mc:AlternateContent>
  <xr:revisionPtr revIDLastSave="0" documentId="13_ncr:1_{639024D7-31CD-49AD-A37E-F5E28EF65761}" xr6:coauthVersionLast="36" xr6:coauthVersionMax="47" xr10:uidLastSave="{00000000-0000-0000-0000-000000000000}"/>
  <bookViews>
    <workbookView xWindow="0" yWindow="0" windowWidth="28800" windowHeight="12225" tabRatio="500" xr2:uid="{00000000-000D-0000-FFFF-FFFF00000000}"/>
  </bookViews>
  <sheets>
    <sheet name="наконечники" sheetId="1" r:id="rId1"/>
    <sheet name="скло" sheetId="3" r:id="rId2"/>
    <sheet name="пробірки" sheetId="2" r:id="rId3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" i="1" l="1"/>
  <c r="K9" i="1"/>
  <c r="M9" i="1"/>
  <c r="L7" i="2" l="1"/>
  <c r="M7" i="2" s="1"/>
  <c r="K7" i="2"/>
  <c r="I7" i="2"/>
  <c r="L7" i="3" l="1"/>
  <c r="M7" i="3" s="1"/>
  <c r="K7" i="3"/>
  <c r="I7" i="3"/>
  <c r="L6" i="3"/>
  <c r="M6" i="3" s="1"/>
  <c r="K6" i="3"/>
  <c r="I6" i="3"/>
  <c r="L8" i="2"/>
  <c r="M8" i="2" s="1"/>
  <c r="K8" i="2"/>
  <c r="I8" i="2"/>
  <c r="L6" i="2"/>
  <c r="M6" i="2" s="1"/>
  <c r="K6" i="2"/>
  <c r="I6" i="2"/>
  <c r="L7" i="1"/>
  <c r="M7" i="1" s="1"/>
  <c r="K7" i="1"/>
  <c r="I7" i="1"/>
  <c r="I8" i="3" l="1"/>
  <c r="K8" i="3"/>
  <c r="M8" i="3"/>
  <c r="I9" i="2"/>
  <c r="K9" i="2"/>
  <c r="M9" i="2"/>
</calcChain>
</file>

<file path=xl/sharedStrings.xml><?xml version="1.0" encoding="utf-8"?>
<sst xmlns="http://schemas.openxmlformats.org/spreadsheetml/2006/main" count="136" uniqueCount="61">
  <si>
    <t>Міжнародна непатентована назва лікарського засобу/ Назва медичного виробу</t>
  </si>
  <si>
    <t>упаковка</t>
  </si>
  <si>
    <t>ДК 021:2015</t>
  </si>
  <si>
    <t>НК 024:2019</t>
  </si>
  <si>
    <t>Од.</t>
  </si>
  <si>
    <t>Загалом</t>
  </si>
  <si>
    <t>ціна пропозиції 1</t>
  </si>
  <si>
    <t>сумма</t>
  </si>
  <si>
    <t>ціна пропозиції 2</t>
  </si>
  <si>
    <t xml:space="preserve">Середня цена </t>
  </si>
  <si>
    <t>Загальна вартість</t>
  </si>
  <si>
    <t>МЕДИКОТЕХНІЧНІ ВИМОГИ</t>
  </si>
  <si>
    <t>паков</t>
  </si>
  <si>
    <t>Піпетки Пастера на 3 мл, ПЕ, зградуюванням</t>
  </si>
  <si>
    <t>500 шт/уп</t>
  </si>
  <si>
    <t>38437100-8 Піпетки</t>
  </si>
  <si>
    <t>43375 Піпетка з ручним заповненням</t>
  </si>
  <si>
    <t>Піпетки Пастера ПЕ об'ємом 3 мл, не стерильна, мати об’єм кульки 7,0 +/-0,5 мл; Обов'язково постачатися в коробці диспенсері, повинна мати градуйовану шкалу 0,50 - 1,0 - 1,5 - 2,0 - 2,5 - 3,0 мл. Вага піпетки не менш 1,4 гр.</t>
  </si>
  <si>
    <t>33192500-7 Пробірки</t>
  </si>
  <si>
    <t>Мікропробірка низько профільна для ПЛР 0,2 мл в стрипі №125</t>
  </si>
  <si>
    <t>58970 Пробірка центрифужна ІВД, стерильна</t>
  </si>
  <si>
    <t xml:space="preserve">Пробірки EDTA, 2,5 мл </t>
  </si>
  <si>
    <t>100шт/уп</t>
  </si>
  <si>
    <t xml:space="preserve">57900 Пробірка для збору зразків крові не вакуумна ІВД, з EDTA </t>
  </si>
  <si>
    <t>Голова робочої групи</t>
  </si>
  <si>
    <t xml:space="preserve">Медичний директор </t>
  </si>
  <si>
    <t>Члени робочої групи:</t>
  </si>
  <si>
    <t>Завідувач Українським Референс-центром з клінічної лабораторної діагностики та метрології</t>
  </si>
  <si>
    <t>Завідувач лабораторії медичної генетики СМГЦ</t>
  </si>
  <si>
    <t xml:space="preserve">Медичний директор з медичних питань                       </t>
  </si>
  <si>
    <t>Тетяна ІВАНОВА</t>
  </si>
  <si>
    <t>Сергій ЧЕРНИШУК</t>
  </si>
  <si>
    <t xml:space="preserve">Медичний директор з поліклінічной роботи                 </t>
  </si>
  <si>
    <t>Володимир СОВА</t>
  </si>
  <si>
    <t>Завідувач відділом імуногістохімічних досліджень дитячого патологоанатомічного відділення</t>
  </si>
  <si>
    <t>Ольга ВИСТАВНИХ</t>
  </si>
  <si>
    <t>Вікторія ЯНОВСЬКА</t>
  </si>
  <si>
    <t>Наталія ОЛЬХОВИЧ</t>
  </si>
  <si>
    <t>Заступник генерального директора з економічних питань</t>
  </si>
  <si>
    <t>Наталія МИРУТА</t>
  </si>
  <si>
    <t>Пробірки Типу Vacutainer з антикоагулянтом Na Heparin (Sodium Heparin) без гелю 2 мл, 100 од/уп</t>
  </si>
  <si>
    <t>100шт.пак</t>
  </si>
  <si>
    <t xml:space="preserve">45343 Вакуумна пробірка для взяття зразків крові IVD, із гепарин літію / йодоацетат літію </t>
  </si>
  <si>
    <t>8шт*125 стрипів</t>
  </si>
  <si>
    <t>Скельця предметні, шліфований край</t>
  </si>
  <si>
    <t>50шт/пак</t>
  </si>
  <si>
    <t xml:space="preserve">Предметне скло POSITIVE CHARGE SLIDES </t>
  </si>
  <si>
    <t>Мікроскопічні предметні скельця з шліфованим краєм, з жовтим кольоровим полем обробленим піскоструменевою стрічкою. Кольорова основа стійка до звичайних лабораторних розчинників. Матеріал - оптично чисте скло. Упаковки по 50 штук. Розмір 26х76 мм. Товщина 1,00/1,20 мм.</t>
  </si>
  <si>
    <t>Скло повинно бути виготовлене з птично чистого скла розміром 26 х 76 мм з білим полем для написання, товщина 1 мм, кути 90 °. Воно спеціально оброблено, для забезпечення ідеальної адгезії зразка незалежно від типу використовуваного фіксатора. Воно не потребують обробки клеями, протеїнами чи силаном. Воно електростатично притягує зрізи тканин і клітин, запобігаючи будь-якій втраті під час фарбування. Основні сфери застосування: заморожені або фіксовані формаліном або спиртом зрізи, зрізи, залиті парафіном, цитологічні мазки та цитоцентрифугування, імуноцитохімія, анатомія, молекулярна патологія. Упаковка не менше 50 шт.</t>
  </si>
  <si>
    <t>Мікропробірка низько профільна для ПЛР 0,2 мл, ПП, 8 шт. в стрипі, прозорі, з індивідуальними пласкими кришками, поверхня повинна мати гідрофобні властивості, ступінь чистоти: вільні від ПЛР інгібіторів, людского ДНК, ДНКази, РНКази, пірогенів, для РеалПЛР, центрифугавання 6000G</t>
  </si>
  <si>
    <t>Пробірки 13*75мм Типу Vacutainer з антикоагулянтом Na Heparin (Sodium Heparin) без гелю 2 мл, 100 од/уп</t>
  </si>
  <si>
    <t>Пробірка виготовлена з прозорого поліпропілену, плоске дно , розмір пробірки Ø12х56 мм, кришка зеленого кольору, мати мітку на 2,5 мл, мати високу ступінь щільності., з K3 EDTA ,з етикеткою</t>
  </si>
  <si>
    <t>№ п/п</t>
  </si>
  <si>
    <t xml:space="preserve"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медичні матеріали - код ДК   33790000-4 - Скляний посуд лабораторного, санітарно-гігієнічного чи фармацевтичного призначення      </t>
  </si>
  <si>
    <t>33790000-4 - Скляний посуд лабораторного, санітарно-гігієнічного чи фармацевтичного призначення</t>
  </si>
  <si>
    <t>57925 Предметне скло / слайд для мікроскопії ІВД</t>
  </si>
  <si>
    <t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медичні матеріали - код ДК   33190000-3 – (медичне обладнання та вироби медичного призначення)</t>
  </si>
  <si>
    <t>Піпетки Пастера на 1 мл, ПЕ, градуювана - Ø 5x150 мм, 500 шт/упак для IVD, нестерильна</t>
  </si>
  <si>
    <t>Піпетки Пастера на 1 мл, ПЕ, 
градуювана 0,25-0,50-0,75-1 мл
розміри - Ø 5x150 мм, 500 шт/упак , нестерильна</t>
  </si>
  <si>
    <t>Обгрунтування</t>
  </si>
  <si>
    <t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Детектори та аналізатори - код ДК  38437100-8 Піпетки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</si>
</sst>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,"/>
  </numFmts>
  <fonts count="9" x14ac:knownFonts="1">
    <font>
      <sz val="11"/>
      <color rgb="FF000000"/>
      <name val="Calibri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4" fontId="1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"/>
  <sheetViews>
    <sheetView tabSelected="1" zoomScale="90" zoomScaleNormal="90" workbookViewId="0">
      <pane ySplit="6" topLeftCell="A7" activePane="bottomLeft" state="frozen"/>
      <selection pane="bottomLeft" activeCell="C2" sqref="C2:I4"/>
    </sheetView>
  </sheetViews>
  <sheetFormatPr defaultRowHeight="15.75" x14ac:dyDescent="0.25"/>
  <cols>
    <col min="1" max="1" width="3.5703125" style="1"/>
    <col min="2" max="2" width="18.85546875" style="2" customWidth="1"/>
    <col min="3" max="3" width="12.5703125" style="1"/>
    <col min="4" max="4" width="14.42578125" style="1" customWidth="1"/>
    <col min="5" max="5" width="13.7109375" style="1"/>
    <col min="6" max="6" width="8.7109375" style="1"/>
    <col min="7" max="7" width="8" style="1" customWidth="1"/>
    <col min="8" max="8" width="13.42578125" style="1"/>
    <col min="9" max="9" width="12.5703125" style="1" customWidth="1"/>
    <col min="10" max="10" width="13.28515625" style="1"/>
    <col min="11" max="11" width="13.140625" style="1"/>
    <col min="12" max="12" width="12.28515625" style="1"/>
    <col min="13" max="13" width="14.140625" style="1"/>
    <col min="14" max="14" width="50.85546875" style="1" customWidth="1"/>
    <col min="15" max="1025" width="8.42578125"/>
  </cols>
  <sheetData>
    <row r="1" spans="1:1024" ht="21" x14ac:dyDescent="0.25">
      <c r="D1" s="54" t="s">
        <v>59</v>
      </c>
      <c r="E1" s="55"/>
      <c r="F1" s="55"/>
      <c r="G1" s="55"/>
      <c r="H1" s="55"/>
      <c r="I1" s="55"/>
      <c r="J1" s="55"/>
      <c r="K1" s="55"/>
    </row>
    <row r="2" spans="1:1024" s="4" customFormat="1" x14ac:dyDescent="0.25">
      <c r="A2" s="2"/>
      <c r="B2" s="2"/>
      <c r="C2" s="56" t="s">
        <v>60</v>
      </c>
      <c r="D2" s="56"/>
      <c r="E2" s="56"/>
      <c r="F2" s="56"/>
      <c r="G2" s="56"/>
      <c r="H2" s="56"/>
      <c r="I2" s="56"/>
      <c r="J2" s="2"/>
      <c r="K2" s="2"/>
      <c r="L2" s="3"/>
      <c r="M2" s="3"/>
      <c r="N2" s="3"/>
      <c r="AMH2"/>
      <c r="AMI2"/>
      <c r="AMJ2"/>
    </row>
    <row r="3" spans="1:1024" s="4" customFormat="1" x14ac:dyDescent="0.25">
      <c r="A3" s="2"/>
      <c r="B3" s="2"/>
      <c r="C3" s="56"/>
      <c r="D3" s="56"/>
      <c r="E3" s="56"/>
      <c r="F3" s="56"/>
      <c r="G3" s="56"/>
      <c r="H3" s="56"/>
      <c r="I3" s="56"/>
      <c r="J3" s="2"/>
      <c r="K3" s="2"/>
      <c r="L3" s="3"/>
      <c r="M3" s="3"/>
      <c r="N3" s="3"/>
      <c r="AMH3"/>
      <c r="AMI3"/>
      <c r="AMJ3"/>
    </row>
    <row r="4" spans="1:1024" x14ac:dyDescent="0.25">
      <c r="A4" s="2"/>
      <c r="C4" s="56"/>
      <c r="D4" s="56"/>
      <c r="E4" s="56"/>
      <c r="F4" s="56"/>
      <c r="G4" s="56"/>
      <c r="H4" s="56"/>
      <c r="I4" s="56"/>
      <c r="J4" s="2"/>
      <c r="K4" s="2"/>
      <c r="L4" s="3"/>
      <c r="M4" s="3"/>
      <c r="N4" s="3"/>
    </row>
    <row r="6" spans="1:1024" ht="110.25" x14ac:dyDescent="0.3">
      <c r="A6" s="6" t="s">
        <v>52</v>
      </c>
      <c r="B6" s="6" t="s">
        <v>0</v>
      </c>
      <c r="C6" s="6" t="s">
        <v>1</v>
      </c>
      <c r="D6" s="7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7</v>
      </c>
      <c r="L6" s="6" t="s">
        <v>9</v>
      </c>
      <c r="M6" s="6" t="s">
        <v>10</v>
      </c>
      <c r="N6" s="6" t="s">
        <v>11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1024" s="4" customFormat="1" ht="78.75" x14ac:dyDescent="0.25">
      <c r="A7" s="36">
        <v>1</v>
      </c>
      <c r="B7" s="13" t="s">
        <v>13</v>
      </c>
      <c r="C7" s="14" t="s">
        <v>14</v>
      </c>
      <c r="D7" s="9" t="s">
        <v>15</v>
      </c>
      <c r="E7" s="9" t="s">
        <v>16</v>
      </c>
      <c r="F7" s="9" t="s">
        <v>12</v>
      </c>
      <c r="G7" s="9">
        <v>8</v>
      </c>
      <c r="H7" s="11">
        <v>800</v>
      </c>
      <c r="I7" s="11">
        <f t="shared" ref="I7" si="0">G7*H7</f>
        <v>6400</v>
      </c>
      <c r="J7" s="11">
        <v>850</v>
      </c>
      <c r="K7" s="11">
        <f t="shared" ref="K7" si="1">G7*J7</f>
        <v>6800</v>
      </c>
      <c r="L7" s="11">
        <f t="shared" ref="L7" si="2">(H7+J7)/2</f>
        <v>825</v>
      </c>
      <c r="M7" s="11">
        <f t="shared" ref="M7" si="3">G7*L7</f>
        <v>6600</v>
      </c>
      <c r="N7" s="9" t="s">
        <v>17</v>
      </c>
      <c r="AMH7"/>
      <c r="AMI7"/>
      <c r="AMJ7"/>
    </row>
    <row r="8" spans="1:1024" s="4" customFormat="1" ht="94.5" x14ac:dyDescent="0.25">
      <c r="A8" s="36">
        <v>2</v>
      </c>
      <c r="B8" s="49" t="s">
        <v>57</v>
      </c>
      <c r="C8" s="14" t="s">
        <v>14</v>
      </c>
      <c r="D8" s="9" t="s">
        <v>15</v>
      </c>
      <c r="E8" s="49" t="s">
        <v>16</v>
      </c>
      <c r="F8" s="9" t="s">
        <v>12</v>
      </c>
      <c r="G8" s="9">
        <v>1</v>
      </c>
      <c r="H8" s="11">
        <v>1.79</v>
      </c>
      <c r="I8" s="11">
        <v>895</v>
      </c>
      <c r="J8" s="11">
        <v>1.8</v>
      </c>
      <c r="K8" s="11">
        <v>900</v>
      </c>
      <c r="L8" s="11">
        <v>1.78</v>
      </c>
      <c r="M8" s="11">
        <v>897.5</v>
      </c>
      <c r="N8" s="50" t="s">
        <v>58</v>
      </c>
      <c r="AMH8"/>
      <c r="AMI8"/>
      <c r="AMJ8"/>
    </row>
    <row r="9" spans="1:1024" x14ac:dyDescent="0.25">
      <c r="A9" s="2"/>
      <c r="B9" s="15"/>
      <c r="C9" s="15"/>
      <c r="D9" s="16"/>
      <c r="E9" s="16"/>
      <c r="F9" s="16"/>
      <c r="G9" s="16"/>
      <c r="H9" s="16"/>
      <c r="I9" s="57">
        <f>SUM(I7:I8)</f>
        <v>7295</v>
      </c>
      <c r="J9" s="57"/>
      <c r="K9" s="51">
        <f>SUM(K7:K8)</f>
        <v>7700</v>
      </c>
      <c r="L9" s="52"/>
      <c r="M9" s="53">
        <f>SUM(M7:M8)</f>
        <v>7497.5</v>
      </c>
      <c r="N9" s="3"/>
    </row>
    <row r="13" spans="1:1024" ht="18.75" x14ac:dyDescent="0.3">
      <c r="A13" s="19"/>
      <c r="B13" s="59" t="s">
        <v>24</v>
      </c>
      <c r="C13" s="59"/>
      <c r="D13" s="22"/>
      <c r="E13" s="22"/>
      <c r="F13" s="22"/>
      <c r="G13" s="23"/>
      <c r="H13" s="24"/>
      <c r="I13" s="24"/>
      <c r="J13" s="25"/>
      <c r="K13" s="25"/>
      <c r="L13" s="25"/>
      <c r="M13" s="25"/>
      <c r="N13" s="22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1024" ht="18.75" customHeight="1" x14ac:dyDescent="0.3">
      <c r="A14" s="19"/>
      <c r="B14" s="58" t="s">
        <v>29</v>
      </c>
      <c r="C14" s="58"/>
      <c r="D14" s="58"/>
      <c r="E14" s="22"/>
      <c r="F14" s="22"/>
      <c r="G14" s="23"/>
      <c r="H14" s="24"/>
      <c r="I14" s="24"/>
      <c r="J14" s="60" t="s">
        <v>30</v>
      </c>
      <c r="K14" s="60"/>
      <c r="L14" s="60"/>
      <c r="M14" s="25"/>
      <c r="N14" s="22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1024" ht="18.75" x14ac:dyDescent="0.3">
      <c r="A15" s="19"/>
      <c r="B15" s="23"/>
      <c r="C15" s="23"/>
      <c r="D15" s="22"/>
      <c r="E15" s="22"/>
      <c r="F15" s="22"/>
      <c r="G15" s="23"/>
      <c r="H15" s="24"/>
      <c r="I15" s="24"/>
      <c r="J15" s="28"/>
      <c r="K15" s="28"/>
      <c r="L15" s="28"/>
      <c r="M15" s="25"/>
      <c r="N15" s="22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1024" ht="18.75" x14ac:dyDescent="0.3">
      <c r="A16" s="19"/>
      <c r="B16" s="23" t="s">
        <v>26</v>
      </c>
      <c r="C16" s="23"/>
      <c r="D16" s="22"/>
      <c r="E16" s="22"/>
      <c r="F16" s="22"/>
      <c r="G16" s="23"/>
      <c r="H16" s="24"/>
      <c r="I16" s="24"/>
      <c r="J16" s="28"/>
      <c r="K16" s="28"/>
      <c r="L16" s="28"/>
      <c r="M16" s="25"/>
      <c r="N16" s="22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8.5" customHeight="1" x14ac:dyDescent="0.3">
      <c r="A17" s="20"/>
      <c r="B17" s="59" t="s">
        <v>25</v>
      </c>
      <c r="C17" s="59"/>
      <c r="D17" s="59"/>
      <c r="E17" s="22"/>
      <c r="F17" s="23"/>
      <c r="G17" s="23"/>
      <c r="H17" s="24"/>
      <c r="I17" s="24"/>
      <c r="J17" s="60" t="s">
        <v>31</v>
      </c>
      <c r="K17" s="60"/>
      <c r="L17" s="60"/>
      <c r="M17" s="25"/>
      <c r="N17" s="22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ht="33" customHeight="1" x14ac:dyDescent="0.3">
      <c r="A18" s="19"/>
      <c r="B18" s="58" t="s">
        <v>32</v>
      </c>
      <c r="C18" s="58"/>
      <c r="D18" s="58"/>
      <c r="E18" s="22"/>
      <c r="F18" s="23"/>
      <c r="G18" s="23"/>
      <c r="H18" s="24"/>
      <c r="I18" s="24"/>
      <c r="J18" s="60" t="s">
        <v>33</v>
      </c>
      <c r="K18" s="60"/>
      <c r="L18" s="60"/>
      <c r="M18" s="26"/>
      <c r="N18" s="22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7.75" customHeight="1" x14ac:dyDescent="0.3">
      <c r="A19" s="19"/>
      <c r="B19" s="58" t="s">
        <v>38</v>
      </c>
      <c r="C19" s="58"/>
      <c r="D19" s="58"/>
      <c r="E19" s="58"/>
      <c r="F19" s="58"/>
      <c r="G19" s="23"/>
      <c r="H19" s="24"/>
      <c r="I19" s="24"/>
      <c r="J19" s="60" t="s">
        <v>39</v>
      </c>
      <c r="K19" s="60"/>
      <c r="L19" s="60"/>
      <c r="M19" s="26"/>
      <c r="N19" s="22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30.75" customHeight="1" x14ac:dyDescent="0.3">
      <c r="A20" s="19"/>
      <c r="B20" s="27" t="s">
        <v>34</v>
      </c>
      <c r="C20" s="23"/>
      <c r="D20" s="23"/>
      <c r="E20" s="22"/>
      <c r="F20" s="23"/>
      <c r="G20" s="23"/>
      <c r="H20" s="24"/>
      <c r="I20" s="24"/>
      <c r="J20" s="60" t="s">
        <v>35</v>
      </c>
      <c r="K20" s="60"/>
      <c r="L20" s="60"/>
      <c r="M20" s="26"/>
      <c r="N20" s="22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30.75" customHeight="1" x14ac:dyDescent="0.3">
      <c r="A21" s="19"/>
      <c r="B21" s="27" t="s">
        <v>27</v>
      </c>
      <c r="C21" s="23"/>
      <c r="D21" s="22"/>
      <c r="E21" s="22"/>
      <c r="F21" s="23"/>
      <c r="G21" s="23"/>
      <c r="H21" s="24"/>
      <c r="I21" s="24"/>
      <c r="J21" s="60" t="s">
        <v>36</v>
      </c>
      <c r="K21" s="60"/>
      <c r="L21" s="60"/>
      <c r="M21" s="25"/>
      <c r="N21" s="22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31.5" customHeight="1" x14ac:dyDescent="0.3">
      <c r="A22" s="19"/>
      <c r="B22" s="27" t="s">
        <v>28</v>
      </c>
      <c r="C22" s="23"/>
      <c r="D22" s="22"/>
      <c r="E22" s="22"/>
      <c r="F22" s="23"/>
      <c r="G22" s="23"/>
      <c r="H22" s="24"/>
      <c r="I22" s="24"/>
      <c r="J22" s="60" t="s">
        <v>37</v>
      </c>
      <c r="K22" s="60"/>
      <c r="L22" s="60"/>
      <c r="M22" s="25"/>
      <c r="N22" s="22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</sheetData>
  <mergeCells count="15">
    <mergeCell ref="J21:L21"/>
    <mergeCell ref="J22:L22"/>
    <mergeCell ref="B13:C13"/>
    <mergeCell ref="J14:L14"/>
    <mergeCell ref="B18:D18"/>
    <mergeCell ref="J18:L18"/>
    <mergeCell ref="B19:F19"/>
    <mergeCell ref="J19:L19"/>
    <mergeCell ref="J20:L20"/>
    <mergeCell ref="D1:K1"/>
    <mergeCell ref="C2:I4"/>
    <mergeCell ref="I9:J9"/>
    <mergeCell ref="B14:D14"/>
    <mergeCell ref="B17:D17"/>
    <mergeCell ref="J17:L17"/>
  </mergeCells>
  <pageMargins left="3.937007874015748E-2" right="3.937007874015748E-2" top="0.74803149606299213" bottom="0.74803149606299213" header="0.31496062992125984" footer="0.31496062992125984"/>
  <pageSetup paperSize="9" scale="65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12753-1F78-42BD-8B79-745E73CC2DF6}">
  <sheetPr>
    <pageSetUpPr fitToPage="1"/>
  </sheetPr>
  <dimension ref="A1:AMJ20"/>
  <sheetViews>
    <sheetView workbookViewId="0">
      <selection activeCell="H14" sqref="H14"/>
    </sheetView>
  </sheetViews>
  <sheetFormatPr defaultRowHeight="28.5" customHeight="1" x14ac:dyDescent="0.25"/>
  <cols>
    <col min="1" max="1" width="8.7109375" style="1"/>
    <col min="2" max="2" width="18.85546875" style="2" customWidth="1"/>
    <col min="3" max="3" width="8.7109375" style="1"/>
    <col min="4" max="4" width="17.140625" style="1" customWidth="1"/>
    <col min="5" max="5" width="13.85546875" style="1" customWidth="1"/>
    <col min="6" max="6" width="8.7109375" style="1"/>
    <col min="7" max="7" width="10.7109375" style="1" customWidth="1"/>
    <col min="8" max="8" width="13.5703125" style="1" customWidth="1"/>
    <col min="9" max="9" width="10.140625" style="1" bestFit="1" customWidth="1"/>
    <col min="10" max="10" width="14.140625" style="1" customWidth="1"/>
    <col min="11" max="11" width="12" style="1" customWidth="1"/>
    <col min="12" max="12" width="11.28515625" style="1" customWidth="1"/>
    <col min="13" max="13" width="11.85546875" style="1" customWidth="1"/>
    <col min="14" max="14" width="64.5703125" style="1" customWidth="1"/>
  </cols>
  <sheetData>
    <row r="1" spans="1:1024" s="4" customFormat="1" ht="28.5" customHeight="1" x14ac:dyDescent="0.25">
      <c r="A1" s="2"/>
      <c r="B1" s="2"/>
      <c r="C1" s="56" t="s">
        <v>53</v>
      </c>
      <c r="D1" s="56"/>
      <c r="E1" s="56"/>
      <c r="F1" s="56"/>
      <c r="G1" s="56"/>
      <c r="H1" s="56"/>
      <c r="I1" s="56"/>
      <c r="J1" s="2"/>
      <c r="K1" s="2"/>
      <c r="L1" s="3"/>
      <c r="M1" s="3"/>
      <c r="N1" s="3"/>
      <c r="AMH1"/>
      <c r="AMI1"/>
      <c r="AMJ1"/>
    </row>
    <row r="2" spans="1:1024" s="4" customFormat="1" ht="15" customHeight="1" x14ac:dyDescent="0.25">
      <c r="A2" s="2"/>
      <c r="B2" s="2"/>
      <c r="C2" s="56"/>
      <c r="D2" s="56"/>
      <c r="E2" s="56"/>
      <c r="F2" s="56"/>
      <c r="G2" s="56"/>
      <c r="H2" s="56"/>
      <c r="I2" s="56"/>
      <c r="J2" s="2"/>
      <c r="K2" s="2"/>
      <c r="L2" s="3"/>
      <c r="M2" s="3"/>
      <c r="N2" s="3"/>
      <c r="AMH2"/>
      <c r="AMI2"/>
      <c r="AMJ2"/>
    </row>
    <row r="3" spans="1:1024" ht="22.5" customHeight="1" x14ac:dyDescent="0.25">
      <c r="A3" s="2"/>
      <c r="C3" s="56"/>
      <c r="D3" s="56"/>
      <c r="E3" s="56"/>
      <c r="F3" s="56"/>
      <c r="G3" s="56"/>
      <c r="H3" s="56"/>
      <c r="I3" s="56"/>
      <c r="J3" s="2"/>
      <c r="K3" s="2"/>
      <c r="L3" s="3"/>
      <c r="M3" s="3"/>
      <c r="N3" s="3"/>
    </row>
    <row r="5" spans="1:1024" ht="28.5" customHeight="1" x14ac:dyDescent="0.3">
      <c r="A5" s="7" t="s">
        <v>52</v>
      </c>
      <c r="B5" s="6" t="s">
        <v>0</v>
      </c>
      <c r="C5" s="6" t="s">
        <v>1</v>
      </c>
      <c r="D5" s="7" t="s">
        <v>2</v>
      </c>
      <c r="E5" s="40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7</v>
      </c>
      <c r="L5" s="6" t="s">
        <v>9</v>
      </c>
      <c r="M5" s="6" t="s">
        <v>10</v>
      </c>
      <c r="N5" s="40" t="s">
        <v>11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1024" ht="108" customHeight="1" x14ac:dyDescent="0.3">
      <c r="A6" s="10">
        <v>1</v>
      </c>
      <c r="B6" s="9" t="s">
        <v>44</v>
      </c>
      <c r="C6" s="9" t="s">
        <v>45</v>
      </c>
      <c r="D6" s="42" t="s">
        <v>54</v>
      </c>
      <c r="E6" s="9" t="s">
        <v>55</v>
      </c>
      <c r="F6" s="43" t="s">
        <v>12</v>
      </c>
      <c r="G6" s="10">
        <v>200</v>
      </c>
      <c r="H6" s="11">
        <v>220</v>
      </c>
      <c r="I6" s="11">
        <f t="shared" ref="I6:I7" si="0">G6*H6</f>
        <v>44000</v>
      </c>
      <c r="J6" s="11">
        <v>250</v>
      </c>
      <c r="K6" s="11">
        <f t="shared" ref="K6:K7" si="1">G6*J6</f>
        <v>50000</v>
      </c>
      <c r="L6" s="12">
        <f t="shared" ref="L6:L7" si="2">(H6+J6)/2</f>
        <v>235</v>
      </c>
      <c r="M6" s="39">
        <f t="shared" ref="M6:M7" si="3">G6*L6</f>
        <v>47000</v>
      </c>
      <c r="N6" s="9" t="s">
        <v>47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1024" ht="174.75" customHeight="1" x14ac:dyDescent="0.3">
      <c r="A7" s="10">
        <v>2</v>
      </c>
      <c r="B7" s="9" t="s">
        <v>46</v>
      </c>
      <c r="C7" s="9" t="s">
        <v>45</v>
      </c>
      <c r="D7" s="42" t="s">
        <v>54</v>
      </c>
      <c r="E7" s="9" t="s">
        <v>55</v>
      </c>
      <c r="F7" s="43" t="s">
        <v>12</v>
      </c>
      <c r="G7" s="10">
        <v>50</v>
      </c>
      <c r="H7" s="12">
        <v>900</v>
      </c>
      <c r="I7" s="11">
        <f t="shared" si="0"/>
        <v>45000</v>
      </c>
      <c r="J7" s="11">
        <v>920</v>
      </c>
      <c r="K7" s="11">
        <f t="shared" si="1"/>
        <v>46000</v>
      </c>
      <c r="L7" s="12">
        <f t="shared" si="2"/>
        <v>910</v>
      </c>
      <c r="M7" s="39">
        <f t="shared" si="3"/>
        <v>45500</v>
      </c>
      <c r="N7" s="41" t="s">
        <v>48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1024" ht="28.5" customHeight="1" x14ac:dyDescent="0.25">
      <c r="A8" s="2"/>
      <c r="B8" s="15"/>
      <c r="C8" s="15"/>
      <c r="D8" s="16"/>
      <c r="E8" s="16"/>
      <c r="F8" s="16"/>
      <c r="G8" s="16"/>
      <c r="H8" s="16"/>
      <c r="I8" s="37">
        <f>SUM(I6:I7)</f>
        <v>89000</v>
      </c>
      <c r="J8" s="37"/>
      <c r="K8" s="17">
        <f>SUM(K6:K7)</f>
        <v>96000</v>
      </c>
      <c r="L8" s="3"/>
      <c r="M8" s="38">
        <f>SUM(M6:M7)</f>
        <v>92500</v>
      </c>
      <c r="N8" s="3"/>
    </row>
    <row r="11" spans="1:1024" ht="28.5" customHeight="1" x14ac:dyDescent="0.3">
      <c r="A11" s="5"/>
      <c r="B11" s="59" t="s">
        <v>24</v>
      </c>
      <c r="C11" s="59"/>
      <c r="D11" s="22"/>
      <c r="E11" s="22"/>
      <c r="F11" s="22"/>
      <c r="G11" s="23"/>
      <c r="H11" s="24"/>
      <c r="I11" s="24"/>
      <c r="J11" s="25"/>
      <c r="K11" s="25"/>
      <c r="L11" s="25"/>
      <c r="M11" s="25"/>
      <c r="N11" s="22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1024" ht="28.5" customHeight="1" x14ac:dyDescent="0.3">
      <c r="A12" s="5"/>
      <c r="B12" s="58" t="s">
        <v>29</v>
      </c>
      <c r="C12" s="58"/>
      <c r="D12" s="58"/>
      <c r="E12" s="22"/>
      <c r="F12" s="22"/>
      <c r="G12" s="23"/>
      <c r="H12" s="24"/>
      <c r="I12" s="24"/>
      <c r="J12" s="60" t="s">
        <v>30</v>
      </c>
      <c r="K12" s="60"/>
      <c r="L12" s="60"/>
      <c r="M12" s="25"/>
      <c r="N12" s="22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1024" ht="28.5" customHeight="1" x14ac:dyDescent="0.3">
      <c r="A13" s="5"/>
      <c r="B13" s="23"/>
      <c r="C13" s="23"/>
      <c r="D13" s="22"/>
      <c r="E13" s="22"/>
      <c r="F13" s="22"/>
      <c r="G13" s="23"/>
      <c r="H13" s="24"/>
      <c r="I13" s="24"/>
      <c r="J13" s="28"/>
      <c r="K13" s="28"/>
      <c r="L13" s="28"/>
      <c r="M13" s="25"/>
      <c r="N13" s="22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1024" ht="28.5" customHeight="1" x14ac:dyDescent="0.3">
      <c r="A14" s="5"/>
      <c r="B14" s="23" t="s">
        <v>26</v>
      </c>
      <c r="C14" s="23"/>
      <c r="D14" s="22"/>
      <c r="E14" s="22"/>
      <c r="F14" s="22"/>
      <c r="G14" s="23"/>
      <c r="H14" s="24"/>
      <c r="I14" s="24"/>
      <c r="J14" s="28"/>
      <c r="K14" s="28"/>
      <c r="L14" s="28"/>
      <c r="M14" s="25"/>
      <c r="N14" s="22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1024" ht="28.5" customHeight="1" x14ac:dyDescent="0.3">
      <c r="B15" s="59" t="s">
        <v>25</v>
      </c>
      <c r="C15" s="59"/>
      <c r="D15" s="59"/>
      <c r="E15" s="22"/>
      <c r="F15" s="23"/>
      <c r="G15" s="23"/>
      <c r="H15" s="24"/>
      <c r="I15" s="24"/>
      <c r="J15" s="60" t="s">
        <v>31</v>
      </c>
      <c r="K15" s="60"/>
      <c r="L15" s="60"/>
      <c r="M15" s="25"/>
      <c r="N15" s="22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1024" ht="28.5" customHeight="1" x14ac:dyDescent="0.3">
      <c r="A16" s="5"/>
      <c r="B16" s="58" t="s">
        <v>32</v>
      </c>
      <c r="C16" s="58"/>
      <c r="D16" s="58"/>
      <c r="E16" s="22"/>
      <c r="F16" s="23"/>
      <c r="G16" s="23"/>
      <c r="H16" s="24"/>
      <c r="I16" s="24"/>
      <c r="J16" s="60" t="s">
        <v>33</v>
      </c>
      <c r="K16" s="60"/>
      <c r="L16" s="60"/>
      <c r="M16" s="26"/>
      <c r="N16" s="22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8.5" customHeight="1" x14ac:dyDescent="0.3">
      <c r="A17" s="5"/>
      <c r="B17" s="58" t="s">
        <v>38</v>
      </c>
      <c r="C17" s="58"/>
      <c r="D17" s="58"/>
      <c r="E17" s="58"/>
      <c r="F17" s="58"/>
      <c r="G17" s="23"/>
      <c r="H17" s="24"/>
      <c r="I17" s="24"/>
      <c r="J17" s="60" t="s">
        <v>39</v>
      </c>
      <c r="K17" s="60"/>
      <c r="L17" s="60"/>
      <c r="M17" s="26"/>
      <c r="N17" s="22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8.5" customHeight="1" x14ac:dyDescent="0.3">
      <c r="A18" s="5"/>
      <c r="B18" s="27" t="s">
        <v>34</v>
      </c>
      <c r="C18" s="23"/>
      <c r="D18" s="23"/>
      <c r="E18" s="22"/>
      <c r="F18" s="23"/>
      <c r="G18" s="23"/>
      <c r="H18" s="24"/>
      <c r="I18" s="24"/>
      <c r="J18" s="60" t="s">
        <v>35</v>
      </c>
      <c r="K18" s="60"/>
      <c r="L18" s="60"/>
      <c r="M18" s="26"/>
      <c r="N18" s="22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8.5" customHeight="1" x14ac:dyDescent="0.3">
      <c r="A19" s="5"/>
      <c r="B19" s="27" t="s">
        <v>27</v>
      </c>
      <c r="C19" s="23"/>
      <c r="D19" s="22"/>
      <c r="E19" s="22"/>
      <c r="F19" s="23"/>
      <c r="G19" s="23"/>
      <c r="H19" s="24"/>
      <c r="I19" s="24"/>
      <c r="J19" s="60" t="s">
        <v>36</v>
      </c>
      <c r="K19" s="60"/>
      <c r="L19" s="60"/>
      <c r="M19" s="25"/>
      <c r="N19" s="22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8.5" customHeight="1" x14ac:dyDescent="0.3">
      <c r="A20" s="5"/>
      <c r="B20" s="27" t="s">
        <v>28</v>
      </c>
      <c r="C20" s="23"/>
      <c r="D20" s="22"/>
      <c r="E20" s="22"/>
      <c r="F20" s="23"/>
      <c r="G20" s="23"/>
      <c r="H20" s="24"/>
      <c r="I20" s="24"/>
      <c r="J20" s="60" t="s">
        <v>37</v>
      </c>
      <c r="K20" s="60"/>
      <c r="L20" s="60"/>
      <c r="M20" s="25"/>
      <c r="N20" s="22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</sheetData>
  <mergeCells count="13">
    <mergeCell ref="J20:L20"/>
    <mergeCell ref="B16:D16"/>
    <mergeCell ref="J16:L16"/>
    <mergeCell ref="B17:F17"/>
    <mergeCell ref="J17:L17"/>
    <mergeCell ref="J18:L18"/>
    <mergeCell ref="J19:L19"/>
    <mergeCell ref="B15:D15"/>
    <mergeCell ref="J15:L15"/>
    <mergeCell ref="C1:I3"/>
    <mergeCell ref="B11:C11"/>
    <mergeCell ref="B12:D12"/>
    <mergeCell ref="J12:L12"/>
  </mergeCells>
  <pageMargins left="0.25" right="0.25" top="0.75" bottom="0.75" header="0.3" footer="0.3"/>
  <pageSetup paperSize="9" scale="3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229"/>
  <sheetViews>
    <sheetView zoomScaleNormal="100" workbookViewId="0">
      <selection activeCell="O14" sqref="O14"/>
    </sheetView>
  </sheetViews>
  <sheetFormatPr defaultRowHeight="15.75" x14ac:dyDescent="0.25"/>
  <cols>
    <col min="1" max="1" width="4.7109375"/>
    <col min="2" max="2" width="22" style="5" customWidth="1"/>
    <col min="3" max="3" width="9.7109375" style="5"/>
    <col min="4" max="4" width="18.28515625" style="5" customWidth="1"/>
    <col min="5" max="5" width="12.85546875" style="5" customWidth="1"/>
    <col min="6" max="6" width="7.85546875" style="5"/>
    <col min="7" max="7" width="8.28515625" style="5"/>
    <col min="8" max="8" width="12.28515625" style="5"/>
    <col min="9" max="9" width="12.28515625" style="5" customWidth="1"/>
    <col min="10" max="10" width="12.5703125" style="5"/>
    <col min="11" max="11" width="13.28515625" style="5" customWidth="1"/>
    <col min="12" max="12" width="10.5703125" style="5"/>
    <col min="13" max="13" width="12.85546875" style="5"/>
    <col min="14" max="14" width="51.5703125" style="19" customWidth="1"/>
    <col min="15" max="23" width="8.28515625"/>
    <col min="24" max="1025" width="8.5703125"/>
  </cols>
  <sheetData>
    <row r="1" spans="1:1024" s="4" customFormat="1" x14ac:dyDescent="0.25">
      <c r="A1" s="18"/>
      <c r="B1" s="16"/>
      <c r="C1" s="61" t="s">
        <v>56</v>
      </c>
      <c r="D1" s="61"/>
      <c r="E1" s="61"/>
      <c r="F1" s="61"/>
      <c r="G1" s="61"/>
      <c r="H1" s="61"/>
      <c r="I1" s="61"/>
      <c r="J1" s="16"/>
      <c r="K1" s="16"/>
      <c r="L1" s="5"/>
      <c r="M1" s="5"/>
      <c r="N1" s="19"/>
      <c r="AMH1"/>
      <c r="AMI1"/>
      <c r="AMJ1"/>
    </row>
    <row r="2" spans="1:1024" s="4" customFormat="1" x14ac:dyDescent="0.25">
      <c r="A2" s="18"/>
      <c r="B2" s="16"/>
      <c r="C2" s="61"/>
      <c r="D2" s="61"/>
      <c r="E2" s="61"/>
      <c r="F2" s="61"/>
      <c r="G2" s="61"/>
      <c r="H2" s="61"/>
      <c r="I2" s="61"/>
      <c r="J2" s="16"/>
      <c r="K2" s="16"/>
      <c r="L2" s="5"/>
      <c r="M2" s="5"/>
      <c r="N2" s="19"/>
      <c r="AMH2"/>
      <c r="AMI2"/>
      <c r="AMJ2"/>
    </row>
    <row r="3" spans="1:1024" s="4" customFormat="1" ht="48" customHeight="1" x14ac:dyDescent="0.25">
      <c r="A3" s="18"/>
      <c r="B3" s="16"/>
      <c r="C3" s="61"/>
      <c r="D3" s="61"/>
      <c r="E3" s="61"/>
      <c r="F3" s="61"/>
      <c r="G3" s="61"/>
      <c r="H3" s="61"/>
      <c r="I3" s="61"/>
      <c r="J3" s="16"/>
      <c r="K3" s="16"/>
      <c r="L3" s="5"/>
      <c r="M3" s="5"/>
      <c r="N3" s="19"/>
      <c r="AMH3"/>
      <c r="AMI3"/>
      <c r="AMJ3"/>
    </row>
    <row r="4" spans="1:1024" x14ac:dyDescent="0.25">
      <c r="A4" s="18"/>
      <c r="B4" s="16"/>
      <c r="C4" s="30"/>
      <c r="D4" s="30"/>
      <c r="E4" s="30"/>
      <c r="F4" s="30"/>
      <c r="G4" s="30"/>
      <c r="H4" s="30"/>
      <c r="I4" s="30"/>
      <c r="J4" s="16"/>
      <c r="K4" s="16"/>
    </row>
    <row r="5" spans="1:1024" ht="78.75" x14ac:dyDescent="0.3">
      <c r="A5" s="47" t="s">
        <v>52</v>
      </c>
      <c r="B5" s="6" t="s">
        <v>0</v>
      </c>
      <c r="C5" s="6" t="s">
        <v>1</v>
      </c>
      <c r="D5" s="6" t="s">
        <v>3</v>
      </c>
      <c r="E5" s="7" t="s">
        <v>2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7</v>
      </c>
      <c r="L5" s="6" t="s">
        <v>9</v>
      </c>
      <c r="M5" s="6" t="s">
        <v>10</v>
      </c>
      <c r="N5" s="45" t="s">
        <v>11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1024" ht="90" x14ac:dyDescent="0.3">
      <c r="A6" s="48">
        <v>1</v>
      </c>
      <c r="B6" s="9" t="s">
        <v>19</v>
      </c>
      <c r="C6" s="9" t="s">
        <v>43</v>
      </c>
      <c r="D6" s="9" t="s">
        <v>20</v>
      </c>
      <c r="E6" s="9" t="s">
        <v>18</v>
      </c>
      <c r="F6" s="10" t="s">
        <v>12</v>
      </c>
      <c r="G6" s="10">
        <v>10</v>
      </c>
      <c r="H6" s="12">
        <v>4700</v>
      </c>
      <c r="I6" s="11">
        <f t="shared" ref="I6:I8" si="0">G6*H6</f>
        <v>47000</v>
      </c>
      <c r="J6" s="31">
        <v>4800</v>
      </c>
      <c r="K6" s="31">
        <f t="shared" ref="K6:K8" si="1">G6*J6</f>
        <v>48000</v>
      </c>
      <c r="L6" s="31">
        <f t="shared" ref="L6:L8" si="2">(H6+J6)/2</f>
        <v>4750</v>
      </c>
      <c r="M6" s="44">
        <f t="shared" ref="M6:M8" si="3">G6*L6</f>
        <v>47500</v>
      </c>
      <c r="N6" s="46" t="s">
        <v>49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1024" ht="94.5" x14ac:dyDescent="0.3">
      <c r="A7" s="48">
        <v>2</v>
      </c>
      <c r="B7" s="9" t="s">
        <v>40</v>
      </c>
      <c r="C7" s="9" t="s">
        <v>41</v>
      </c>
      <c r="D7" s="9" t="s">
        <v>42</v>
      </c>
      <c r="E7" s="9" t="s">
        <v>18</v>
      </c>
      <c r="F7" s="10" t="s">
        <v>12</v>
      </c>
      <c r="G7" s="10">
        <v>4</v>
      </c>
      <c r="H7" s="12">
        <v>850</v>
      </c>
      <c r="I7" s="11">
        <f t="shared" si="0"/>
        <v>3400</v>
      </c>
      <c r="J7" s="31">
        <v>870</v>
      </c>
      <c r="K7" s="31">
        <f t="shared" si="1"/>
        <v>3480</v>
      </c>
      <c r="L7" s="31">
        <f t="shared" si="2"/>
        <v>860</v>
      </c>
      <c r="M7" s="44">
        <f t="shared" si="3"/>
        <v>3440</v>
      </c>
      <c r="N7" s="46" t="s">
        <v>50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1024" ht="78.75" x14ac:dyDescent="0.3">
      <c r="A8" s="48">
        <v>3</v>
      </c>
      <c r="B8" s="9" t="s">
        <v>21</v>
      </c>
      <c r="C8" s="9" t="s">
        <v>22</v>
      </c>
      <c r="D8" s="9" t="s">
        <v>23</v>
      </c>
      <c r="E8" s="9" t="s">
        <v>18</v>
      </c>
      <c r="F8" s="10" t="s">
        <v>12</v>
      </c>
      <c r="G8" s="10">
        <v>8</v>
      </c>
      <c r="H8" s="12">
        <v>850</v>
      </c>
      <c r="I8" s="11">
        <f t="shared" si="0"/>
        <v>6800</v>
      </c>
      <c r="J8" s="31">
        <v>870</v>
      </c>
      <c r="K8" s="31">
        <f t="shared" si="1"/>
        <v>6960</v>
      </c>
      <c r="L8" s="31">
        <f t="shared" si="2"/>
        <v>860</v>
      </c>
      <c r="M8" s="44">
        <f t="shared" si="3"/>
        <v>6880</v>
      </c>
      <c r="N8" s="46" t="s">
        <v>51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1024" ht="18.75" x14ac:dyDescent="0.3">
      <c r="A9" s="19"/>
      <c r="B9" s="16"/>
      <c r="D9" s="16"/>
      <c r="E9" s="16"/>
      <c r="F9" s="16"/>
      <c r="H9" s="17"/>
      <c r="I9" s="17">
        <f>SUM(I6:I8)</f>
        <v>57200</v>
      </c>
      <c r="J9" s="32"/>
      <c r="K9" s="32">
        <f>SUM(K6:K8)</f>
        <v>58440</v>
      </c>
      <c r="L9" s="32"/>
      <c r="M9" s="32">
        <f>SUM(M6:M8)</f>
        <v>57820</v>
      </c>
      <c r="N9" s="33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1024" ht="18.75" x14ac:dyDescent="0.3">
      <c r="A10" s="19"/>
      <c r="B10" s="16"/>
      <c r="D10" s="16"/>
      <c r="E10" s="16"/>
      <c r="F10" s="16"/>
      <c r="H10" s="17"/>
      <c r="I10" s="17"/>
      <c r="J10" s="32"/>
      <c r="K10" s="32"/>
      <c r="L10" s="32"/>
      <c r="M10" s="32"/>
      <c r="N10" s="33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1024" ht="18.75" x14ac:dyDescent="0.3">
      <c r="A11" s="19"/>
      <c r="B11" s="16"/>
      <c r="D11" s="16"/>
      <c r="E11" s="16"/>
      <c r="F11" s="16"/>
      <c r="H11" s="17"/>
      <c r="I11" s="17"/>
      <c r="J11" s="32"/>
      <c r="K11" s="32"/>
      <c r="L11" s="32"/>
      <c r="M11" s="32"/>
      <c r="N11" s="33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1024" ht="31.5" x14ac:dyDescent="0.3">
      <c r="A12" s="19"/>
      <c r="B12" s="16" t="s">
        <v>24</v>
      </c>
      <c r="D12" s="16"/>
      <c r="E12" s="16"/>
      <c r="F12" s="16"/>
      <c r="H12" s="17"/>
      <c r="I12" s="17"/>
      <c r="J12" s="32"/>
      <c r="K12" s="32"/>
      <c r="L12" s="32"/>
      <c r="M12" s="32"/>
      <c r="N12" s="33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1024" ht="18.75" customHeight="1" x14ac:dyDescent="0.3">
      <c r="A13" s="19"/>
      <c r="B13" s="58" t="s">
        <v>29</v>
      </c>
      <c r="C13" s="58"/>
      <c r="D13" s="58"/>
      <c r="E13" s="16"/>
      <c r="F13" s="16"/>
      <c r="H13" s="17"/>
      <c r="I13" s="17"/>
      <c r="J13" s="60" t="s">
        <v>30</v>
      </c>
      <c r="K13" s="60"/>
      <c r="L13" s="60"/>
      <c r="M13" s="32"/>
      <c r="N13" s="33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1024" ht="18.75" x14ac:dyDescent="0.3">
      <c r="A14" s="19"/>
      <c r="D14" s="16"/>
      <c r="E14" s="16"/>
      <c r="F14" s="16"/>
      <c r="H14" s="17"/>
      <c r="I14" s="17"/>
      <c r="J14" s="29"/>
      <c r="K14" s="29"/>
      <c r="L14" s="29"/>
      <c r="M14" s="32"/>
      <c r="N14" s="33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1024" ht="18.75" x14ac:dyDescent="0.3">
      <c r="A15" s="19"/>
      <c r="B15" s="5" t="s">
        <v>26</v>
      </c>
      <c r="D15" s="16"/>
      <c r="E15" s="16"/>
      <c r="F15" s="16"/>
      <c r="H15" s="17"/>
      <c r="I15" s="17"/>
      <c r="J15" s="29"/>
      <c r="K15" s="29"/>
      <c r="L15" s="29"/>
      <c r="M15" s="32"/>
      <c r="N15" s="33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1024" ht="27.75" customHeight="1" x14ac:dyDescent="0.3">
      <c r="A16" s="20"/>
      <c r="B16" s="59" t="s">
        <v>25</v>
      </c>
      <c r="C16" s="59"/>
      <c r="D16" s="59"/>
      <c r="E16" s="16"/>
      <c r="H16" s="17"/>
      <c r="I16" s="17"/>
      <c r="J16" s="60" t="s">
        <v>31</v>
      </c>
      <c r="K16" s="60"/>
      <c r="L16" s="60"/>
      <c r="M16" s="32"/>
      <c r="N16" s="33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1024" ht="27.75" customHeight="1" x14ac:dyDescent="0.3">
      <c r="A17" s="19"/>
      <c r="B17" s="58" t="s">
        <v>32</v>
      </c>
      <c r="C17" s="58"/>
      <c r="D17" s="58"/>
      <c r="E17" s="16"/>
      <c r="H17" s="17"/>
      <c r="I17" s="17"/>
      <c r="J17" s="60" t="s">
        <v>33</v>
      </c>
      <c r="K17" s="60"/>
      <c r="L17" s="60"/>
      <c r="M17" s="34"/>
      <c r="N17" s="33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1024" ht="24" customHeight="1" x14ac:dyDescent="0.3">
      <c r="A18" s="19"/>
      <c r="B18" s="58" t="s">
        <v>38</v>
      </c>
      <c r="C18" s="58"/>
      <c r="D18" s="58"/>
      <c r="E18" s="58"/>
      <c r="F18" s="58"/>
      <c r="H18" s="17"/>
      <c r="I18" s="17"/>
      <c r="J18" s="60" t="s">
        <v>39</v>
      </c>
      <c r="K18" s="60"/>
      <c r="L18" s="60"/>
      <c r="M18" s="34"/>
      <c r="N18" s="33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1024" ht="23.25" customHeight="1" x14ac:dyDescent="0.3">
      <c r="A19" s="19"/>
      <c r="B19" s="27" t="s">
        <v>34</v>
      </c>
      <c r="E19" s="16"/>
      <c r="H19" s="17"/>
      <c r="I19" s="17"/>
      <c r="J19" s="60" t="s">
        <v>35</v>
      </c>
      <c r="K19" s="60"/>
      <c r="L19" s="60"/>
      <c r="M19" s="34"/>
      <c r="N19" s="3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1024" ht="22.5" customHeight="1" x14ac:dyDescent="0.3">
      <c r="A20" s="19"/>
      <c r="B20" s="27" t="s">
        <v>27</v>
      </c>
      <c r="D20" s="16"/>
      <c r="E20" s="16"/>
      <c r="H20" s="17"/>
      <c r="I20" s="17"/>
      <c r="J20" s="60" t="s">
        <v>36</v>
      </c>
      <c r="K20" s="60"/>
      <c r="L20" s="60"/>
      <c r="M20" s="32"/>
      <c r="N20" s="33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1024" ht="27" customHeight="1" x14ac:dyDescent="0.3">
      <c r="A21" s="19"/>
      <c r="B21" s="27" t="s">
        <v>28</v>
      </c>
      <c r="D21" s="16"/>
      <c r="E21" s="16"/>
      <c r="H21" s="17"/>
      <c r="I21" s="17"/>
      <c r="J21" s="60" t="s">
        <v>37</v>
      </c>
      <c r="K21" s="60"/>
      <c r="L21" s="60"/>
      <c r="M21" s="32"/>
      <c r="N21" s="33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1024" ht="18.75" x14ac:dyDescent="0.3">
      <c r="A22" s="19"/>
      <c r="D22" s="16"/>
      <c r="E22" s="16"/>
      <c r="H22" s="17"/>
      <c r="I22" s="17"/>
      <c r="J22" s="32"/>
      <c r="K22" s="32"/>
      <c r="L22" s="32"/>
      <c r="M22" s="32"/>
      <c r="N22" s="33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1024" ht="18.75" x14ac:dyDescent="0.3">
      <c r="A23" s="19"/>
      <c r="D23" s="16"/>
      <c r="E23" s="16"/>
      <c r="H23" s="17"/>
      <c r="I23" s="17"/>
      <c r="J23" s="32"/>
      <c r="K23" s="32"/>
      <c r="L23" s="32"/>
      <c r="M23" s="32"/>
      <c r="N23" s="33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1024" ht="18.75" x14ac:dyDescent="0.3">
      <c r="A24" s="19"/>
      <c r="D24" s="16"/>
      <c r="E24" s="16"/>
      <c r="F24" s="16"/>
      <c r="H24" s="17"/>
      <c r="I24" s="17"/>
      <c r="J24" s="32"/>
      <c r="K24" s="32"/>
      <c r="L24" s="32"/>
      <c r="M24" s="32"/>
      <c r="N24" s="33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1024" ht="18.75" x14ac:dyDescent="0.3">
      <c r="A25" s="19"/>
      <c r="B25" s="16"/>
      <c r="D25" s="16"/>
      <c r="E25" s="16"/>
      <c r="H25" s="17"/>
      <c r="I25" s="17"/>
      <c r="J25" s="32"/>
      <c r="K25" s="32"/>
      <c r="L25" s="32"/>
      <c r="M25" s="32"/>
      <c r="N25" s="33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1024" ht="18.75" x14ac:dyDescent="0.3">
      <c r="A26" s="19"/>
      <c r="H26" s="17"/>
      <c r="I26" s="17"/>
      <c r="J26" s="32"/>
      <c r="K26" s="32"/>
      <c r="L26" s="32"/>
      <c r="M26" s="34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1024" ht="18.75" x14ac:dyDescent="0.3">
      <c r="A27" s="19"/>
      <c r="H27" s="17"/>
      <c r="I27" s="17"/>
      <c r="J27" s="32"/>
      <c r="K27" s="32"/>
      <c r="L27" s="32"/>
      <c r="M27" s="34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1024" ht="18.75" x14ac:dyDescent="0.3">
      <c r="A28" s="19"/>
      <c r="E28" s="16"/>
      <c r="H28" s="17"/>
      <c r="I28" s="17"/>
      <c r="J28" s="32"/>
      <c r="K28" s="32"/>
      <c r="L28" s="32"/>
      <c r="M28" s="34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1024" ht="18.75" x14ac:dyDescent="0.3">
      <c r="A29" s="19"/>
      <c r="B29" s="16"/>
      <c r="E29" s="16"/>
      <c r="H29" s="17"/>
      <c r="I29" s="17"/>
      <c r="J29" s="32"/>
      <c r="K29" s="32"/>
      <c r="L29" s="32"/>
      <c r="M29" s="34"/>
      <c r="N29" s="33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1024" x14ac:dyDescent="0.25">
      <c r="I30" s="35"/>
      <c r="K30" s="34"/>
      <c r="M30" s="34"/>
    </row>
    <row r="31" spans="1:1024" s="4" customFormat="1" x14ac:dyDescent="0.25">
      <c r="A31" s="1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5"/>
      <c r="M31" s="5"/>
      <c r="N31" s="19"/>
      <c r="AMH31"/>
      <c r="AMI31"/>
      <c r="AMJ31"/>
    </row>
    <row r="32" spans="1:1024" ht="30" customHeight="1" x14ac:dyDescent="0.25">
      <c r="A32" s="18"/>
      <c r="B32" s="16"/>
      <c r="C32" s="16"/>
      <c r="D32" s="16"/>
      <c r="E32" s="16"/>
      <c r="F32" s="16"/>
      <c r="G32" s="16"/>
      <c r="H32" s="16"/>
      <c r="I32" s="62"/>
      <c r="J32" s="62"/>
      <c r="K32" s="16"/>
    </row>
    <row r="33" spans="1:1024" x14ac:dyDescent="0.25">
      <c r="A33" s="18"/>
      <c r="B33" s="16"/>
      <c r="C33" s="16"/>
      <c r="D33" s="16"/>
      <c r="E33" s="16"/>
      <c r="F33" s="16"/>
      <c r="G33" s="16"/>
      <c r="H33" s="16"/>
      <c r="I33" s="16"/>
      <c r="K33" s="16"/>
    </row>
    <row r="34" spans="1:1024" x14ac:dyDescent="0.25">
      <c r="A34" s="18"/>
      <c r="B34" s="16"/>
      <c r="C34" s="16"/>
      <c r="D34" s="16"/>
      <c r="E34" s="16"/>
      <c r="F34" s="16"/>
      <c r="G34" s="16"/>
      <c r="H34" s="16"/>
      <c r="I34" s="16"/>
      <c r="K34" s="16"/>
    </row>
    <row r="35" spans="1:1024" s="3" customFormat="1" ht="23.25" customHeight="1" x14ac:dyDescent="0.25">
      <c r="A35" s="18"/>
      <c r="B35" s="62"/>
      <c r="C35" s="62"/>
      <c r="D35" s="62"/>
      <c r="E35" s="16"/>
      <c r="F35" s="16"/>
      <c r="G35" s="16"/>
      <c r="H35" s="16"/>
      <c r="I35" s="62"/>
      <c r="J35" s="62"/>
      <c r="K35" s="16"/>
      <c r="L35" s="5"/>
      <c r="M35" s="5"/>
      <c r="N35" s="19"/>
      <c r="AMH35"/>
      <c r="AMI35"/>
      <c r="AMJ35"/>
    </row>
    <row r="36" spans="1:1024" ht="23.25" customHeight="1" x14ac:dyDescent="0.25">
      <c r="A36" s="18"/>
      <c r="B36" s="62"/>
      <c r="C36" s="62"/>
      <c r="D36" s="62"/>
      <c r="E36" s="16"/>
      <c r="F36" s="16"/>
      <c r="G36" s="16"/>
      <c r="H36" s="16"/>
      <c r="I36" s="62"/>
      <c r="J36" s="62"/>
      <c r="K36" s="16"/>
    </row>
    <row r="37" spans="1:1024" ht="22.5" customHeight="1" x14ac:dyDescent="0.25">
      <c r="A37" s="18"/>
      <c r="B37" s="62"/>
      <c r="C37" s="62"/>
      <c r="D37" s="62"/>
      <c r="E37" s="16"/>
      <c r="F37" s="16"/>
      <c r="G37" s="16"/>
      <c r="H37" s="16"/>
      <c r="I37" s="62"/>
      <c r="J37" s="62"/>
      <c r="K37" s="16"/>
    </row>
    <row r="38" spans="1:1024" s="4" customFormat="1" ht="24" customHeight="1" x14ac:dyDescent="0.25">
      <c r="A38" s="18"/>
      <c r="B38" s="62"/>
      <c r="C38" s="62"/>
      <c r="D38" s="62"/>
      <c r="E38" s="16"/>
      <c r="F38" s="16"/>
      <c r="G38" s="16"/>
      <c r="H38" s="16"/>
      <c r="I38" s="5"/>
      <c r="J38" s="5"/>
      <c r="K38" s="16"/>
      <c r="L38" s="5"/>
      <c r="M38" s="5"/>
      <c r="N38" s="19"/>
      <c r="AMH38"/>
      <c r="AMI38"/>
      <c r="AMJ38"/>
    </row>
    <row r="39" spans="1:1024" ht="15.75" customHeight="1" x14ac:dyDescent="0.25">
      <c r="A39" s="18"/>
      <c r="B39" s="62"/>
      <c r="C39" s="62"/>
      <c r="D39" s="62"/>
      <c r="E39" s="16"/>
      <c r="F39" s="16"/>
      <c r="G39" s="16"/>
      <c r="H39" s="16"/>
      <c r="I39" s="62"/>
      <c r="J39" s="62"/>
      <c r="K39" s="16"/>
    </row>
    <row r="40" spans="1:1024" ht="24.75" customHeight="1" x14ac:dyDescent="0.25">
      <c r="A40" s="18"/>
      <c r="B40" s="62"/>
      <c r="C40" s="62"/>
      <c r="D40" s="62"/>
      <c r="E40" s="16"/>
      <c r="F40" s="16"/>
      <c r="G40" s="16"/>
      <c r="H40" s="16"/>
      <c r="I40" s="62"/>
      <c r="J40" s="62"/>
      <c r="K40" s="16"/>
    </row>
    <row r="41" spans="1:1024" ht="22.5" customHeight="1" x14ac:dyDescent="0.25">
      <c r="A41" s="18"/>
      <c r="B41" s="62"/>
      <c r="C41" s="62"/>
      <c r="D41" s="16"/>
      <c r="E41" s="16"/>
      <c r="F41" s="16"/>
      <c r="G41" s="16"/>
      <c r="H41" s="16"/>
      <c r="I41" s="62"/>
      <c r="J41" s="62"/>
      <c r="K41" s="16"/>
    </row>
    <row r="42" spans="1:1024" ht="24.75" customHeight="1" x14ac:dyDescent="0.25">
      <c r="A42" s="18"/>
      <c r="B42" s="62"/>
      <c r="C42" s="62"/>
      <c r="D42" s="16"/>
      <c r="E42" s="16"/>
      <c r="F42" s="16"/>
      <c r="G42" s="16"/>
      <c r="H42" s="16"/>
      <c r="I42" s="62"/>
      <c r="J42" s="62"/>
      <c r="K42" s="16"/>
    </row>
    <row r="43" spans="1:1024" ht="26.25" customHeight="1" x14ac:dyDescent="0.25">
      <c r="A43" s="18"/>
      <c r="B43" s="62"/>
      <c r="C43" s="62"/>
      <c r="D43" s="16"/>
      <c r="E43" s="16"/>
      <c r="F43" s="16"/>
      <c r="G43" s="16"/>
      <c r="H43" s="16"/>
      <c r="I43" s="62"/>
      <c r="J43" s="62"/>
      <c r="K43" s="16"/>
    </row>
    <row r="45" spans="1:1024" ht="14.25" customHeight="1" x14ac:dyDescent="0.25"/>
    <row r="46" spans="1:1024" ht="14.25" customHeight="1" x14ac:dyDescent="0.25"/>
    <row r="47" spans="1:1024" ht="14.25" customHeight="1" x14ac:dyDescent="0.25"/>
    <row r="48" spans="1:1024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</sheetData>
  <mergeCells count="29">
    <mergeCell ref="J13:L13"/>
    <mergeCell ref="B41:C41"/>
    <mergeCell ref="I41:J41"/>
    <mergeCell ref="B42:C42"/>
    <mergeCell ref="I42:J42"/>
    <mergeCell ref="B43:C43"/>
    <mergeCell ref="I43:J43"/>
    <mergeCell ref="B37:D37"/>
    <mergeCell ref="I37:J37"/>
    <mergeCell ref="B38:D39"/>
    <mergeCell ref="I39:J39"/>
    <mergeCell ref="B40:D40"/>
    <mergeCell ref="I40:J40"/>
    <mergeCell ref="C1:I3"/>
    <mergeCell ref="I32:J32"/>
    <mergeCell ref="B35:D35"/>
    <mergeCell ref="I35:J35"/>
    <mergeCell ref="B36:D36"/>
    <mergeCell ref="I36:J36"/>
    <mergeCell ref="B16:D16"/>
    <mergeCell ref="J16:L16"/>
    <mergeCell ref="B17:D17"/>
    <mergeCell ref="B13:D13"/>
    <mergeCell ref="J17:L17"/>
    <mergeCell ref="J19:L19"/>
    <mergeCell ref="J20:L20"/>
    <mergeCell ref="J21:L21"/>
    <mergeCell ref="B18:F18"/>
    <mergeCell ref="J18:L18"/>
  </mergeCells>
  <pageMargins left="0.25" right="0.25" top="0.75" bottom="0.75" header="0.3" footer="0.3"/>
  <pageSetup paperSize="9" scale="37" firstPageNumber="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наконечники</vt:lpstr>
      <vt:lpstr>скло</vt:lpstr>
      <vt:lpstr>пробірки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dc:description/>
  <cp:lastModifiedBy>user</cp:lastModifiedBy>
  <cp:revision>3</cp:revision>
  <cp:lastPrinted>2023-10-24T07:33:41Z</cp:lastPrinted>
  <dcterms:created xsi:type="dcterms:W3CDTF">2021-04-07T07:15:56Z</dcterms:created>
  <dcterms:modified xsi:type="dcterms:W3CDTF">2023-10-24T08:00:59Z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