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5"/>
  <workbookPr filterPrivacy="1" defaultThemeVersion="124226"/>
  <xr:revisionPtr revIDLastSave="0" documentId="8_{28913056-B32E-4022-AFEC-7FEFAD80AEA3}" xr6:coauthVersionLast="36" xr6:coauthVersionMax="36" xr10:uidLastSave="{00000000-0000-0000-0000-000000000000}"/>
  <bookViews>
    <workbookView xWindow="0" yWindow="0" windowWidth="15300" windowHeight="7485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Лист1!$B$2:$W$25</definedName>
  </definedNames>
  <calcPr calcId="191029"/>
</workbook>
</file>

<file path=xl/calcChain.xml><?xml version="1.0" encoding="utf-8"?>
<calcChain xmlns="http://schemas.openxmlformats.org/spreadsheetml/2006/main">
  <c r="K9" i="1" l="1"/>
  <c r="L9" i="1"/>
  <c r="M9" i="1" s="1"/>
  <c r="I6" i="1"/>
  <c r="I7" i="1"/>
  <c r="I8" i="1"/>
  <c r="I9" i="1"/>
  <c r="I10" i="1"/>
  <c r="I11" i="1"/>
  <c r="I12" i="1"/>
  <c r="I13" i="1"/>
  <c r="I14" i="1"/>
  <c r="M5" i="1" l="1"/>
  <c r="M7" i="1"/>
  <c r="M8" i="1"/>
  <c r="M14" i="1"/>
  <c r="L14" i="1"/>
  <c r="L13" i="1"/>
  <c r="M13" i="1" s="1"/>
  <c r="L12" i="1"/>
  <c r="M12" i="1" s="1"/>
  <c r="L11" i="1"/>
  <c r="M11" i="1" s="1"/>
  <c r="L10" i="1"/>
  <c r="M10" i="1" s="1"/>
  <c r="L8" i="1"/>
  <c r="L7" i="1"/>
  <c r="L6" i="1"/>
  <c r="M6" i="1" s="1"/>
  <c r="L5" i="1"/>
  <c r="K6" i="1"/>
  <c r="K7" i="1"/>
  <c r="K8" i="1"/>
  <c r="K10" i="1"/>
  <c r="K11" i="1"/>
  <c r="K12" i="1"/>
  <c r="K13" i="1"/>
  <c r="K14" i="1"/>
  <c r="K5" i="1"/>
  <c r="I5" i="1"/>
  <c r="K15" i="1" l="1"/>
  <c r="I15" i="1"/>
  <c r="M15" i="1"/>
  <c r="Q15" i="1"/>
  <c r="O15" i="1"/>
</calcChain>
</file>

<file path=xl/sharedStrings.xml><?xml version="1.0" encoding="utf-8"?>
<sst xmlns="http://schemas.openxmlformats.org/spreadsheetml/2006/main" count="154" uniqueCount="85">
  <si>
    <t xml:space="preserve"> №з/п</t>
  </si>
  <si>
    <t>Назва реактиву, або еквівалент</t>
  </si>
  <si>
    <t>Фасування/Дозування</t>
  </si>
  <si>
    <t>Од.вим.</t>
  </si>
  <si>
    <t>Загальна кількість</t>
  </si>
  <si>
    <t xml:space="preserve">Цінова пропозиція фірми №1, з ПДВ </t>
  </si>
  <si>
    <t>Загальна сума</t>
  </si>
  <si>
    <t xml:space="preserve">Цінова пропозиція фірми №2,  з ПДВ </t>
  </si>
  <si>
    <t xml:space="preserve">Ціна середня, з ПДВ </t>
  </si>
  <si>
    <t>Національний класифікатор України Єдиний закупівельний словник ДК 021:2015</t>
  </si>
  <si>
    <t>Національний класифікатор України Класифікатор медичних виробів НК 024:2019</t>
  </si>
  <si>
    <t>Відомості про державну реєстрацію/технічний регламент</t>
  </si>
  <si>
    <t>ЛОТ  - Реагенти для автоматической системи для ID-карт IH-500 (закрита система):</t>
  </si>
  <si>
    <t>1</t>
  </si>
  <si>
    <t>001237</t>
  </si>
  <si>
    <t>Набір DiaClon ABO/D+Reverse Grouping, або аналог</t>
  </si>
  <si>
    <t>24х12</t>
  </si>
  <si>
    <t>паков</t>
  </si>
  <si>
    <t xml:space="preserve">Код ДК 021:2015 -33696500-0-Лабораторні реактиви </t>
  </si>
  <si>
    <t>Код 30596 Набір
реагентів для визначення типу крові АВО</t>
  </si>
  <si>
    <t>Декларація про відповідність No DoC/SW-UA/02, версія 5 від 01.06.2021 р., термін дії до 31.05.2026 р.</t>
  </si>
  <si>
    <t>2</t>
  </si>
  <si>
    <t>003624</t>
  </si>
  <si>
    <t xml:space="preserve">Набір ID-DiaCell ABO або аналог </t>
  </si>
  <si>
    <t>набір з 2 флаконів , 2 x 10 мл</t>
  </si>
  <si>
    <t>Код 30597 Набір
реагентів для визначення типу крові АВО, сироватковий</t>
  </si>
  <si>
    <t>3</t>
  </si>
  <si>
    <t>002127</t>
  </si>
  <si>
    <t>Набір DiaClon Rh-subgroups+K або аналог</t>
  </si>
  <si>
    <t>5</t>
  </si>
  <si>
    <t>Код 30598 Набір реагентів для визначення фенотипу</t>
  </si>
  <si>
    <t>4</t>
  </si>
  <si>
    <t>Код 30604 Набір реагентів для Проби Кумбса</t>
  </si>
  <si>
    <t>Декларація про відповідність No DoC/SW-UA/03, версія 5 від 01.06.2021 р., термін дії до 31.05.2026 р.</t>
  </si>
  <si>
    <t>004617</t>
  </si>
  <si>
    <t>Набір ID- Card "DiaClon Complete Crossmatch" або аналог</t>
  </si>
  <si>
    <t>Декларація про відповідність No DoC/SW-UA/02 Версія 5 / UA.MD.014-16/ UA.DE.001-16, термін дії до 31.05.2026 р.</t>
  </si>
  <si>
    <t>004310</t>
  </si>
  <si>
    <t xml:space="preserve"> Набір ID-DiaCell I-II-III  або аналог</t>
  </si>
  <si>
    <t>набір з 3 флаконів, 3 x 10 мл</t>
  </si>
  <si>
    <t>Код 30605 Набір реагентів для
Здійснення імуногематологічного контроля</t>
  </si>
  <si>
    <t>009280</t>
  </si>
  <si>
    <t>Розчинник ID-Diluent 2, або аналог</t>
  </si>
  <si>
    <t>2×100 мл</t>
  </si>
  <si>
    <t>Код  58237 Буферний розчинник зразків ІВД, автоматичні/напівавтоматичні</t>
  </si>
  <si>
    <t>Декларація про відповідність №UA .TR.754.DM/002-13-07-2016-v.2 від 23.03.2018, термін дії необмежений</t>
  </si>
  <si>
    <t>Розчинник ID-Diluent 1, або аналог</t>
  </si>
  <si>
    <t>Загальна вартість:</t>
  </si>
  <si>
    <t>Т.П. Іванова</t>
  </si>
  <si>
    <t>Завідувач Українського Референс-центру з клінічної лабораторної діагностики та метрології</t>
  </si>
  <si>
    <t>В.Г. Яновська</t>
  </si>
  <si>
    <t>Г.В. Бондаренко</t>
  </si>
  <si>
    <t>1×500 мл</t>
  </si>
  <si>
    <t>8</t>
  </si>
  <si>
    <t>9</t>
  </si>
  <si>
    <t>6</t>
  </si>
  <si>
    <t>7</t>
  </si>
  <si>
    <t>009160</t>
  </si>
  <si>
    <t>Голова робочої групи:</t>
  </si>
  <si>
    <t>Медичний директор  з медичних питань НДСЛ "ОХМАТДИТ" МОЗ України</t>
  </si>
  <si>
    <t>Члени робочої групи:</t>
  </si>
  <si>
    <t>Медичний директор  НДСЛ "ОХМАТДИТ" МОЗ України</t>
  </si>
  <si>
    <t>С.С. Чернишук</t>
  </si>
  <si>
    <t>Медичний директор з поліклінічної роботи</t>
  </si>
  <si>
    <t>В.А. Сова</t>
  </si>
  <si>
    <t>Заступник генерального директора з економічних питань</t>
  </si>
  <si>
    <t>Н.М. Мирута</t>
  </si>
  <si>
    <t>В.Г.Яновська</t>
  </si>
  <si>
    <t>Завідувач відділом імуногістохімічних досліджень дитячого патологоанатомічного відділення</t>
  </si>
  <si>
    <t>О.В. Виставних</t>
  </si>
  <si>
    <t>Завідувач лабораторії медико-генетичного центру</t>
  </si>
  <si>
    <t>Н.В. Ольхович</t>
  </si>
  <si>
    <t xml:space="preserve">Медико-технічне завдання на реагенти для відділу лабораторного обстеження та контролю якості донорської крові Українського Референс-центру з клінічної лабораторної діагностики та метрології на 4 місяці 2024 року </t>
  </si>
  <si>
    <t>009321</t>
  </si>
  <si>
    <t>IH-QC1 Контроль або аналог</t>
  </si>
  <si>
    <t>упаковка з 4-ма пробірками,4 x 6мл</t>
  </si>
  <si>
    <t>009322</t>
  </si>
  <si>
    <t>IH-QC2 Контроль або аналог</t>
  </si>
  <si>
    <t>59058, Миючий / очищуючий розчин ІВД,
для автоматизованих /
полуавтоматізіванних систем</t>
  </si>
  <si>
    <t>10</t>
  </si>
  <si>
    <t>001254</t>
  </si>
  <si>
    <t>Набір DiaClon ABD -Confirmation for patient, або аналог</t>
  </si>
  <si>
    <t>4х12</t>
  </si>
  <si>
    <t>13</t>
  </si>
  <si>
    <t xml:space="preserve">ОБГРУНТУВАННЯ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</si>
</sst>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Arial Black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7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" fontId="5" fillId="0" borderId="1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0" fontId="7" fillId="0" borderId="1" xfId="0" applyFont="1" applyBorder="1" applyAlignment="1">
      <alignment horizontal="center" vertical="center"/>
    </xf>
    <xf numFmtId="0" fontId="0" fillId="2" borderId="1" xfId="0" applyFill="1" applyBorder="1"/>
    <xf numFmtId="0" fontId="7" fillId="0" borderId="0" xfId="0" applyFont="1" applyAlignment="1">
      <alignment horizontal="right" vertical="center"/>
    </xf>
    <xf numFmtId="2" fontId="6" fillId="2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2" borderId="0" xfId="0" applyFont="1" applyFill="1"/>
    <xf numFmtId="0" fontId="3" fillId="0" borderId="0" xfId="0" applyFont="1" applyAlignment="1">
      <alignment vertical="center"/>
    </xf>
    <xf numFmtId="0" fontId="8" fillId="2" borderId="0" xfId="0" applyFont="1" applyFill="1"/>
    <xf numFmtId="0" fontId="2" fillId="0" borderId="0" xfId="0" applyFont="1"/>
    <xf numFmtId="0" fontId="0" fillId="2" borderId="0" xfId="0" applyFill="1"/>
    <xf numFmtId="0" fontId="0" fillId="0" borderId="0" xfId="0" applyAlignment="1">
      <alignment vertical="top" wrapText="1"/>
    </xf>
    <xf numFmtId="2" fontId="4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0" fillId="0" borderId="0" xfId="0" applyFont="1" applyBorder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/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/>
    </xf>
    <xf numFmtId="0" fontId="15" fillId="0" borderId="0" xfId="0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right" vertical="center"/>
    </xf>
    <xf numFmtId="0" fontId="0" fillId="0" borderId="0" xfId="0" applyBorder="1"/>
    <xf numFmtId="0" fontId="15" fillId="3" borderId="0" xfId="0" applyFont="1" applyFill="1" applyBorder="1" applyAlignment="1">
      <alignment horizontal="center" vertical="center"/>
    </xf>
    <xf numFmtId="1" fontId="15" fillId="0" borderId="0" xfId="0" applyNumberFormat="1" applyFont="1" applyBorder="1"/>
    <xf numFmtId="1" fontId="14" fillId="0" borderId="0" xfId="0" applyNumberFormat="1" applyFont="1" applyBorder="1"/>
    <xf numFmtId="1" fontId="0" fillId="0" borderId="0" xfId="0" applyNumberFormat="1" applyBorder="1"/>
    <xf numFmtId="0" fontId="0" fillId="0" borderId="0" xfId="0" applyBorder="1" applyAlignment="1">
      <alignment horizontal="center"/>
    </xf>
    <xf numFmtId="2" fontId="7" fillId="0" borderId="0" xfId="0" applyNumberFormat="1" applyFont="1" applyBorder="1"/>
    <xf numFmtId="0" fontId="13" fillId="0" borderId="0" xfId="0" applyFont="1" applyBorder="1"/>
    <xf numFmtId="0" fontId="14" fillId="0" borderId="0" xfId="0" applyFont="1" applyBorder="1"/>
    <xf numFmtId="0" fontId="7" fillId="0" borderId="0" xfId="0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49" fontId="10" fillId="0" borderId="0" xfId="0" applyNumberFormat="1" applyFont="1" applyFill="1" applyBorder="1" applyAlignment="1">
      <alignment horizontal="left" wrapText="1"/>
    </xf>
    <xf numFmtId="0" fontId="16" fillId="0" borderId="0" xfId="0" applyFont="1" applyAlignment="1">
      <alignment horizontal="center" wrapText="1"/>
    </xf>
  </cellXfs>
  <cellStyles count="2">
    <cellStyle name="Звичайни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5"/>
  <sheetViews>
    <sheetView tabSelected="1" zoomScale="90" zoomScaleNormal="90" workbookViewId="0">
      <selection activeCell="K6" sqref="K6"/>
    </sheetView>
  </sheetViews>
  <sheetFormatPr defaultRowHeight="15" x14ac:dyDescent="0.25"/>
  <cols>
    <col min="1" max="1" width="1.7109375" customWidth="1"/>
    <col min="2" max="2" width="4.28515625" customWidth="1"/>
    <col min="3" max="3" width="11.140625" customWidth="1"/>
    <col min="4" max="4" width="35.28515625" customWidth="1"/>
    <col min="5" max="5" width="13.42578125" customWidth="1"/>
    <col min="6" max="6" width="6.85546875" customWidth="1"/>
    <col min="8" max="12" width="11.28515625" customWidth="1"/>
    <col min="13" max="13" width="11.42578125" customWidth="1"/>
    <col min="14" max="14" width="14" hidden="1" customWidth="1"/>
    <col min="15" max="15" width="9.5703125" hidden="1" customWidth="1"/>
    <col min="16" max="16" width="11.5703125" hidden="1" customWidth="1"/>
    <col min="17" max="17" width="10.5703125" hidden="1" customWidth="1"/>
    <col min="18" max="18" width="25.85546875" hidden="1" customWidth="1"/>
    <col min="19" max="19" width="28.7109375" hidden="1" customWidth="1"/>
    <col min="20" max="20" width="43.140625" hidden="1" customWidth="1"/>
    <col min="21" max="21" width="25.5703125" customWidth="1"/>
    <col min="22" max="22" width="22" customWidth="1"/>
    <col min="23" max="23" width="34.7109375" customWidth="1"/>
    <col min="28" max="28" width="9.140625" customWidth="1"/>
    <col min="33" max="33" width="9.140625" customWidth="1"/>
  </cols>
  <sheetData>
    <row r="1" spans="2:23" ht="31.5" x14ac:dyDescent="0.6">
      <c r="E1" s="74" t="s">
        <v>84</v>
      </c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</row>
    <row r="2" spans="2:23" ht="46.5" customHeight="1" x14ac:dyDescent="0.25">
      <c r="B2" s="70" t="s">
        <v>72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</row>
    <row r="3" spans="2:23" ht="51" x14ac:dyDescent="0.25">
      <c r="B3" s="1" t="s">
        <v>0</v>
      </c>
      <c r="C3" s="1"/>
      <c r="D3" s="2" t="s">
        <v>1</v>
      </c>
      <c r="E3" s="2" t="s">
        <v>2</v>
      </c>
      <c r="F3" s="3" t="s">
        <v>3</v>
      </c>
      <c r="G3" s="2" t="s">
        <v>4</v>
      </c>
      <c r="H3" s="4" t="s">
        <v>5</v>
      </c>
      <c r="I3" s="5" t="s">
        <v>6</v>
      </c>
      <c r="J3" s="6" t="s">
        <v>7</v>
      </c>
      <c r="K3" s="5" t="s">
        <v>6</v>
      </c>
      <c r="L3" s="5" t="s">
        <v>8</v>
      </c>
      <c r="M3" s="5" t="s">
        <v>6</v>
      </c>
      <c r="N3" s="6" t="s">
        <v>7</v>
      </c>
      <c r="O3" s="5" t="s">
        <v>6</v>
      </c>
      <c r="P3" s="5" t="s">
        <v>8</v>
      </c>
      <c r="Q3" s="5" t="s">
        <v>6</v>
      </c>
      <c r="R3" s="5" t="s">
        <v>9</v>
      </c>
      <c r="S3" s="5" t="s">
        <v>10</v>
      </c>
      <c r="T3" s="7" t="s">
        <v>11</v>
      </c>
      <c r="U3" s="5" t="s">
        <v>9</v>
      </c>
      <c r="V3" s="5" t="s">
        <v>10</v>
      </c>
      <c r="W3" s="7" t="s">
        <v>11</v>
      </c>
    </row>
    <row r="4" spans="2:23" x14ac:dyDescent="0.25">
      <c r="B4" s="8" t="s">
        <v>12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10"/>
      <c r="U4" s="9"/>
      <c r="V4" s="9"/>
      <c r="W4" s="10"/>
    </row>
    <row r="5" spans="2:23" ht="38.25" x14ac:dyDescent="0.25">
      <c r="B5" s="11" t="s">
        <v>13</v>
      </c>
      <c r="C5" s="11" t="s">
        <v>14</v>
      </c>
      <c r="D5" s="12" t="s">
        <v>15</v>
      </c>
      <c r="E5" s="13" t="s">
        <v>16</v>
      </c>
      <c r="F5" s="11" t="s">
        <v>17</v>
      </c>
      <c r="G5" s="14" t="s">
        <v>55</v>
      </c>
      <c r="H5" s="20">
        <v>33955.379999999997</v>
      </c>
      <c r="I5" s="56">
        <f>H5*G5</f>
        <v>203732.27999999997</v>
      </c>
      <c r="J5" s="20">
        <v>34879</v>
      </c>
      <c r="K5" s="56">
        <f>J5*G5</f>
        <v>209274</v>
      </c>
      <c r="L5" s="17">
        <f>SUM(J5+H5)/2</f>
        <v>34417.19</v>
      </c>
      <c r="M5" s="16">
        <f t="shared" ref="M5:M13" si="0">L5*G5</f>
        <v>206503.14</v>
      </c>
      <c r="N5" s="15"/>
      <c r="O5" s="16"/>
      <c r="P5" s="17"/>
      <c r="Q5" s="16"/>
      <c r="R5" s="18" t="s">
        <v>18</v>
      </c>
      <c r="S5" s="18" t="s">
        <v>19</v>
      </c>
      <c r="T5" s="19" t="s">
        <v>20</v>
      </c>
      <c r="U5" s="35" t="s">
        <v>18</v>
      </c>
      <c r="V5" s="35" t="s">
        <v>19</v>
      </c>
      <c r="W5" s="13" t="s">
        <v>20</v>
      </c>
    </row>
    <row r="6" spans="2:23" ht="38.25" x14ac:dyDescent="0.25">
      <c r="B6" s="11" t="s">
        <v>21</v>
      </c>
      <c r="C6" s="11" t="s">
        <v>22</v>
      </c>
      <c r="D6" s="12" t="s">
        <v>23</v>
      </c>
      <c r="E6" s="13" t="s">
        <v>24</v>
      </c>
      <c r="F6" s="11" t="s">
        <v>17</v>
      </c>
      <c r="G6" s="14" t="s">
        <v>83</v>
      </c>
      <c r="H6" s="20">
        <v>1483.02</v>
      </c>
      <c r="I6" s="56">
        <f t="shared" ref="I6:I14" si="1">H6*G6</f>
        <v>19279.259999999998</v>
      </c>
      <c r="J6" s="20">
        <v>1742</v>
      </c>
      <c r="K6" s="56">
        <f t="shared" ref="K6:K14" si="2">J6*G6</f>
        <v>22646</v>
      </c>
      <c r="L6" s="17">
        <f t="shared" ref="L6:L14" si="3">SUM(J6+H6)/2</f>
        <v>1612.51</v>
      </c>
      <c r="M6" s="16">
        <f t="shared" si="0"/>
        <v>20962.63</v>
      </c>
      <c r="N6" s="15"/>
      <c r="O6" s="16"/>
      <c r="P6" s="17"/>
      <c r="Q6" s="16"/>
      <c r="R6" s="18" t="s">
        <v>18</v>
      </c>
      <c r="S6" s="18" t="s">
        <v>25</v>
      </c>
      <c r="T6" s="19" t="s">
        <v>20</v>
      </c>
      <c r="U6" s="35" t="s">
        <v>18</v>
      </c>
      <c r="V6" s="35" t="s">
        <v>19</v>
      </c>
      <c r="W6" s="13" t="s">
        <v>20</v>
      </c>
    </row>
    <row r="7" spans="2:23" ht="38.25" x14ac:dyDescent="0.25">
      <c r="B7" s="11" t="s">
        <v>26</v>
      </c>
      <c r="C7" s="11" t="s">
        <v>27</v>
      </c>
      <c r="D7" s="12" t="s">
        <v>28</v>
      </c>
      <c r="E7" s="13" t="s">
        <v>16</v>
      </c>
      <c r="F7" s="11" t="s">
        <v>17</v>
      </c>
      <c r="G7" s="14" t="s">
        <v>31</v>
      </c>
      <c r="H7" s="20">
        <v>63172.800000000003</v>
      </c>
      <c r="I7" s="56">
        <f t="shared" si="1"/>
        <v>252691.20000000001</v>
      </c>
      <c r="J7" s="20">
        <v>65962</v>
      </c>
      <c r="K7" s="56">
        <f t="shared" si="2"/>
        <v>263848</v>
      </c>
      <c r="L7" s="17">
        <f t="shared" si="3"/>
        <v>64567.4</v>
      </c>
      <c r="M7" s="16">
        <f t="shared" si="0"/>
        <v>258269.6</v>
      </c>
      <c r="N7" s="15"/>
      <c r="O7" s="16"/>
      <c r="P7" s="17"/>
      <c r="Q7" s="16"/>
      <c r="R7" s="18" t="s">
        <v>18</v>
      </c>
      <c r="S7" s="18" t="s">
        <v>30</v>
      </c>
      <c r="T7" s="19" t="s">
        <v>20</v>
      </c>
      <c r="U7" s="35" t="s">
        <v>18</v>
      </c>
      <c r="V7" s="35" t="s">
        <v>30</v>
      </c>
      <c r="W7" s="13" t="s">
        <v>20</v>
      </c>
    </row>
    <row r="8" spans="2:23" ht="38.25" x14ac:dyDescent="0.25">
      <c r="B8" s="11" t="s">
        <v>31</v>
      </c>
      <c r="C8" s="11" t="s">
        <v>34</v>
      </c>
      <c r="D8" s="19" t="s">
        <v>35</v>
      </c>
      <c r="E8" s="13" t="s">
        <v>16</v>
      </c>
      <c r="F8" s="11" t="s">
        <v>17</v>
      </c>
      <c r="G8" s="14" t="s">
        <v>54</v>
      </c>
      <c r="H8" s="20">
        <v>41665.800000000003</v>
      </c>
      <c r="I8" s="56">
        <f t="shared" si="1"/>
        <v>374992.2</v>
      </c>
      <c r="J8" s="20">
        <v>42287</v>
      </c>
      <c r="K8" s="56">
        <f t="shared" si="2"/>
        <v>380583</v>
      </c>
      <c r="L8" s="17">
        <f t="shared" si="3"/>
        <v>41976.4</v>
      </c>
      <c r="M8" s="16">
        <f t="shared" si="0"/>
        <v>377787.60000000003</v>
      </c>
      <c r="N8" s="15"/>
      <c r="O8" s="16"/>
      <c r="P8" s="17"/>
      <c r="Q8" s="16"/>
      <c r="R8" s="18" t="s">
        <v>18</v>
      </c>
      <c r="S8" s="18" t="s">
        <v>32</v>
      </c>
      <c r="T8" s="19" t="s">
        <v>36</v>
      </c>
      <c r="U8" s="35" t="s">
        <v>18</v>
      </c>
      <c r="V8" s="35" t="s">
        <v>32</v>
      </c>
      <c r="W8" s="13" t="s">
        <v>36</v>
      </c>
    </row>
    <row r="9" spans="2:23" ht="38.25" x14ac:dyDescent="0.25">
      <c r="B9" s="11" t="s">
        <v>29</v>
      </c>
      <c r="C9" s="11" t="s">
        <v>80</v>
      </c>
      <c r="D9" s="21" t="s">
        <v>81</v>
      </c>
      <c r="E9" s="13" t="s">
        <v>82</v>
      </c>
      <c r="F9" s="11" t="s">
        <v>17</v>
      </c>
      <c r="G9" s="11" t="s">
        <v>31</v>
      </c>
      <c r="H9" s="20">
        <v>6261.64</v>
      </c>
      <c r="I9" s="56">
        <f t="shared" si="1"/>
        <v>25046.560000000001</v>
      </c>
      <c r="J9" s="20">
        <v>6481.39</v>
      </c>
      <c r="K9" s="56">
        <f t="shared" si="2"/>
        <v>25925.56</v>
      </c>
      <c r="L9" s="17">
        <f t="shared" si="3"/>
        <v>6371.5150000000003</v>
      </c>
      <c r="M9" s="16">
        <f t="shared" si="0"/>
        <v>25486.06</v>
      </c>
      <c r="N9" s="15"/>
      <c r="O9" s="16"/>
      <c r="P9" s="17"/>
      <c r="Q9" s="16"/>
      <c r="R9" s="18"/>
      <c r="S9" s="18"/>
      <c r="T9" s="19"/>
      <c r="U9" s="18" t="s">
        <v>18</v>
      </c>
      <c r="V9" s="18" t="s">
        <v>19</v>
      </c>
      <c r="W9" s="19" t="s">
        <v>20</v>
      </c>
    </row>
    <row r="10" spans="2:23" ht="63.75" x14ac:dyDescent="0.25">
      <c r="B10" s="11" t="s">
        <v>55</v>
      </c>
      <c r="C10" s="11" t="s">
        <v>37</v>
      </c>
      <c r="D10" s="21" t="s">
        <v>38</v>
      </c>
      <c r="E10" s="13" t="s">
        <v>39</v>
      </c>
      <c r="F10" s="11" t="s">
        <v>17</v>
      </c>
      <c r="G10" s="14" t="s">
        <v>54</v>
      </c>
      <c r="H10" s="20">
        <v>3201.44</v>
      </c>
      <c r="I10" s="56">
        <f t="shared" si="1"/>
        <v>28812.959999999999</v>
      </c>
      <c r="J10" s="20">
        <v>3591</v>
      </c>
      <c r="K10" s="56">
        <f t="shared" si="2"/>
        <v>32319</v>
      </c>
      <c r="L10" s="17">
        <f t="shared" si="3"/>
        <v>3396.2200000000003</v>
      </c>
      <c r="M10" s="16">
        <f t="shared" si="0"/>
        <v>30565.980000000003</v>
      </c>
      <c r="N10" s="15"/>
      <c r="O10" s="16"/>
      <c r="P10" s="17"/>
      <c r="Q10" s="16"/>
      <c r="R10" s="18" t="s">
        <v>18</v>
      </c>
      <c r="S10" s="18" t="s">
        <v>40</v>
      </c>
      <c r="T10" s="19" t="s">
        <v>33</v>
      </c>
      <c r="U10" s="35" t="s">
        <v>18</v>
      </c>
      <c r="V10" s="35" t="s">
        <v>40</v>
      </c>
      <c r="W10" s="13" t="s">
        <v>33</v>
      </c>
    </row>
    <row r="11" spans="2:23" ht="40.5" customHeight="1" x14ac:dyDescent="0.25">
      <c r="B11" s="11" t="s">
        <v>56</v>
      </c>
      <c r="C11" s="11" t="s">
        <v>41</v>
      </c>
      <c r="D11" s="12" t="s">
        <v>42</v>
      </c>
      <c r="E11" s="13" t="s">
        <v>52</v>
      </c>
      <c r="F11" s="22" t="s">
        <v>17</v>
      </c>
      <c r="G11" s="37">
        <v>6</v>
      </c>
      <c r="H11" s="22">
        <v>5649.6</v>
      </c>
      <c r="I11" s="56">
        <f t="shared" si="1"/>
        <v>33897.600000000006</v>
      </c>
      <c r="J11" s="22">
        <v>6329</v>
      </c>
      <c r="K11" s="56">
        <f t="shared" si="2"/>
        <v>37974</v>
      </c>
      <c r="L11" s="17">
        <f t="shared" si="3"/>
        <v>5989.3</v>
      </c>
      <c r="M11" s="16">
        <f t="shared" si="0"/>
        <v>35935.800000000003</v>
      </c>
      <c r="N11" s="15"/>
      <c r="O11" s="16"/>
      <c r="P11" s="17"/>
      <c r="Q11" s="16"/>
      <c r="R11" s="18" t="s">
        <v>18</v>
      </c>
      <c r="S11" s="18" t="s">
        <v>44</v>
      </c>
      <c r="T11" s="19" t="s">
        <v>45</v>
      </c>
      <c r="U11" s="35" t="s">
        <v>18</v>
      </c>
      <c r="V11" s="35" t="s">
        <v>44</v>
      </c>
      <c r="W11" s="13" t="s">
        <v>45</v>
      </c>
    </row>
    <row r="12" spans="2:23" ht="63.75" x14ac:dyDescent="0.25">
      <c r="B12" s="11" t="s">
        <v>53</v>
      </c>
      <c r="C12" s="11" t="s">
        <v>57</v>
      </c>
      <c r="D12" s="12" t="s">
        <v>46</v>
      </c>
      <c r="E12" s="36" t="s">
        <v>43</v>
      </c>
      <c r="F12" s="11" t="s">
        <v>17</v>
      </c>
      <c r="G12" s="14" t="s">
        <v>13</v>
      </c>
      <c r="H12" s="20">
        <v>4232.92</v>
      </c>
      <c r="I12" s="56">
        <f t="shared" si="1"/>
        <v>4232.92</v>
      </c>
      <c r="J12" s="20">
        <v>4796</v>
      </c>
      <c r="K12" s="56">
        <f t="shared" si="2"/>
        <v>4796</v>
      </c>
      <c r="L12" s="17">
        <f t="shared" si="3"/>
        <v>4514.46</v>
      </c>
      <c r="M12" s="16">
        <f t="shared" si="0"/>
        <v>4514.46</v>
      </c>
      <c r="N12" s="15"/>
      <c r="O12" s="16"/>
      <c r="P12" s="17"/>
      <c r="Q12" s="16"/>
      <c r="R12" s="18" t="s">
        <v>18</v>
      </c>
      <c r="S12" s="18" t="s">
        <v>40</v>
      </c>
      <c r="T12" s="19" t="s">
        <v>36</v>
      </c>
      <c r="U12" s="35" t="s">
        <v>18</v>
      </c>
      <c r="V12" s="35" t="s">
        <v>40</v>
      </c>
      <c r="W12" s="13" t="s">
        <v>36</v>
      </c>
    </row>
    <row r="13" spans="2:23" ht="63.75" x14ac:dyDescent="0.25">
      <c r="B13" s="11" t="s">
        <v>54</v>
      </c>
      <c r="C13" s="11" t="s">
        <v>73</v>
      </c>
      <c r="D13" s="12" t="s">
        <v>74</v>
      </c>
      <c r="E13" s="13" t="s">
        <v>75</v>
      </c>
      <c r="F13" s="11" t="s">
        <v>17</v>
      </c>
      <c r="G13" s="14" t="s">
        <v>21</v>
      </c>
      <c r="H13" s="20">
        <v>4232.92</v>
      </c>
      <c r="I13" s="56">
        <f t="shared" si="1"/>
        <v>8465.84</v>
      </c>
      <c r="J13" s="20">
        <v>4533</v>
      </c>
      <c r="K13" s="56">
        <f t="shared" si="2"/>
        <v>9066</v>
      </c>
      <c r="L13" s="17">
        <f t="shared" si="3"/>
        <v>4382.96</v>
      </c>
      <c r="M13" s="16">
        <f t="shared" si="0"/>
        <v>8765.92</v>
      </c>
      <c r="N13" s="15"/>
      <c r="O13" s="16"/>
      <c r="P13" s="17"/>
      <c r="Q13" s="16"/>
      <c r="R13" s="18"/>
      <c r="S13" s="18"/>
      <c r="T13" s="19"/>
      <c r="U13" s="18" t="s">
        <v>18</v>
      </c>
      <c r="V13" s="18" t="s">
        <v>40</v>
      </c>
      <c r="W13" s="19" t="s">
        <v>36</v>
      </c>
    </row>
    <row r="14" spans="2:23" ht="63.75" x14ac:dyDescent="0.25">
      <c r="B14" s="11" t="s">
        <v>79</v>
      </c>
      <c r="C14" s="11" t="s">
        <v>76</v>
      </c>
      <c r="D14" s="12" t="s">
        <v>77</v>
      </c>
      <c r="E14" s="13" t="s">
        <v>75</v>
      </c>
      <c r="F14" s="11" t="s">
        <v>17</v>
      </c>
      <c r="G14" s="14" t="s">
        <v>21</v>
      </c>
      <c r="H14" s="20">
        <v>4472.6000000000004</v>
      </c>
      <c r="I14" s="56">
        <f t="shared" si="1"/>
        <v>8945.2000000000007</v>
      </c>
      <c r="J14" s="20">
        <v>4849</v>
      </c>
      <c r="K14" s="56">
        <f t="shared" si="2"/>
        <v>9698</v>
      </c>
      <c r="L14" s="17">
        <f t="shared" si="3"/>
        <v>4660.8</v>
      </c>
      <c r="M14" s="16">
        <f>L14*G14</f>
        <v>9321.6</v>
      </c>
      <c r="N14" s="15"/>
      <c r="O14" s="16"/>
      <c r="P14" s="17"/>
      <c r="Q14" s="16"/>
      <c r="R14" s="18"/>
      <c r="S14" s="18"/>
      <c r="T14" s="19"/>
      <c r="U14" s="18" t="s">
        <v>18</v>
      </c>
      <c r="V14" s="49" t="s">
        <v>78</v>
      </c>
      <c r="W14" s="19" t="s">
        <v>36</v>
      </c>
    </row>
    <row r="15" spans="2:23" ht="18.75" customHeight="1" x14ac:dyDescent="0.25">
      <c r="B15" s="23"/>
      <c r="C15" s="23"/>
      <c r="D15" s="52" t="s">
        <v>47</v>
      </c>
      <c r="E15" s="53"/>
      <c r="F15" s="53"/>
      <c r="G15" s="53"/>
      <c r="H15" s="54"/>
      <c r="I15" s="55">
        <f>SUM(I5:I14)</f>
        <v>960096.0199999999</v>
      </c>
      <c r="J15" s="50"/>
      <c r="K15" s="57">
        <f>SUM(K5:K14)</f>
        <v>996129.56</v>
      </c>
      <c r="L15" s="50"/>
      <c r="M15" s="16">
        <f>SUM(M5:M14)</f>
        <v>978112.79</v>
      </c>
      <c r="N15" s="24"/>
      <c r="O15" s="16">
        <f>SUM(O5:O12)</f>
        <v>0</v>
      </c>
      <c r="P15" s="23"/>
      <c r="Q15" s="16">
        <f>SUM(Q5:Q12)</f>
        <v>0</v>
      </c>
      <c r="R15" s="16"/>
      <c r="S15" s="16"/>
      <c r="T15" s="25"/>
      <c r="U15" s="31"/>
      <c r="V15" s="31"/>
      <c r="W15" s="32"/>
    </row>
    <row r="16" spans="2:23" ht="18.75" customHeight="1" x14ac:dyDescent="0.25">
      <c r="D16" s="26"/>
      <c r="E16" s="26"/>
      <c r="F16" s="26"/>
      <c r="G16" s="26"/>
      <c r="H16" s="26"/>
      <c r="I16" s="26"/>
      <c r="J16" s="26"/>
      <c r="K16" s="26"/>
      <c r="L16" s="26"/>
      <c r="M16" s="27"/>
      <c r="N16" s="28"/>
      <c r="O16" s="28"/>
      <c r="P16" s="28"/>
      <c r="Q16" s="28"/>
      <c r="R16" s="28"/>
      <c r="S16" s="28"/>
      <c r="U16" s="33"/>
      <c r="V16" s="33"/>
    </row>
    <row r="17" spans="1:23" ht="18" customHeight="1" x14ac:dyDescent="0.25">
      <c r="A17" s="42"/>
      <c r="B17" s="42"/>
      <c r="C17" s="42"/>
      <c r="D17" s="73" t="s">
        <v>58</v>
      </c>
      <c r="E17" s="73"/>
      <c r="F17" s="44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29"/>
      <c r="S17" s="29"/>
      <c r="T17" s="30" t="s">
        <v>48</v>
      </c>
      <c r="U17" s="33"/>
      <c r="V17" s="33"/>
      <c r="W17" s="33"/>
    </row>
    <row r="18" spans="1:23" ht="48.75" customHeight="1" x14ac:dyDescent="0.25">
      <c r="A18" s="42"/>
      <c r="B18" s="42"/>
      <c r="C18" s="42"/>
      <c r="D18" s="68" t="s">
        <v>59</v>
      </c>
      <c r="E18" s="68"/>
      <c r="F18" s="44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29"/>
      <c r="S18" s="29"/>
      <c r="T18" s="30" t="s">
        <v>50</v>
      </c>
      <c r="U18" s="46" t="s">
        <v>48</v>
      </c>
      <c r="V18" s="38"/>
      <c r="W18" s="38"/>
    </row>
    <row r="19" spans="1:23" ht="30" customHeight="1" x14ac:dyDescent="0.25">
      <c r="A19" s="43"/>
      <c r="B19" s="43"/>
      <c r="C19" s="43"/>
      <c r="D19" s="45" t="s">
        <v>60</v>
      </c>
      <c r="E19" s="45"/>
      <c r="F19" s="45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31"/>
      <c r="S19" s="31"/>
      <c r="T19" s="32" t="s">
        <v>51</v>
      </c>
      <c r="U19" s="69"/>
      <c r="V19" s="69"/>
      <c r="W19" s="69"/>
    </row>
    <row r="20" spans="1:23" ht="27" customHeight="1" x14ac:dyDescent="0.25">
      <c r="D20" s="72" t="s">
        <v>61</v>
      </c>
      <c r="E20" s="72"/>
      <c r="F20" s="72"/>
      <c r="R20" s="33"/>
      <c r="S20" s="33"/>
      <c r="T20" s="33"/>
      <c r="U20" s="47" t="s">
        <v>62</v>
      </c>
      <c r="V20" s="39"/>
      <c r="W20" s="39"/>
    </row>
    <row r="21" spans="1:23" ht="28.5" customHeight="1" x14ac:dyDescent="0.25">
      <c r="D21" s="67" t="s">
        <v>63</v>
      </c>
      <c r="E21" s="67"/>
      <c r="F21" s="67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48" t="s">
        <v>64</v>
      </c>
      <c r="V21" s="40"/>
      <c r="W21" s="40"/>
    </row>
    <row r="22" spans="1:23" ht="36" customHeight="1" x14ac:dyDescent="0.25">
      <c r="D22" s="67" t="s">
        <v>65</v>
      </c>
      <c r="E22" s="67"/>
      <c r="F22" s="67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48" t="s">
        <v>66</v>
      </c>
      <c r="V22" s="40"/>
      <c r="W22" s="40"/>
    </row>
    <row r="23" spans="1:23" ht="41.25" customHeight="1" x14ac:dyDescent="0.25">
      <c r="D23" s="67" t="s">
        <v>49</v>
      </c>
      <c r="E23" s="67"/>
      <c r="F23" s="67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48" t="s">
        <v>67</v>
      </c>
      <c r="V23" s="40"/>
      <c r="W23" s="40"/>
    </row>
    <row r="24" spans="1:23" ht="42.75" customHeight="1" x14ac:dyDescent="0.25">
      <c r="D24" s="67" t="s">
        <v>68</v>
      </c>
      <c r="E24" s="67"/>
      <c r="F24" s="67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48" t="s">
        <v>69</v>
      </c>
      <c r="V24" s="40"/>
      <c r="W24" s="40"/>
    </row>
    <row r="25" spans="1:23" ht="28.5" customHeight="1" x14ac:dyDescent="0.25">
      <c r="D25" s="67" t="s">
        <v>70</v>
      </c>
      <c r="E25" s="67"/>
      <c r="F25" s="67"/>
      <c r="N25" s="34"/>
      <c r="U25" s="48" t="s">
        <v>71</v>
      </c>
      <c r="V25" s="41"/>
      <c r="W25" s="41"/>
    </row>
  </sheetData>
  <mergeCells count="11">
    <mergeCell ref="E1:V1"/>
    <mergeCell ref="D24:F24"/>
    <mergeCell ref="D25:F25"/>
    <mergeCell ref="D18:E18"/>
    <mergeCell ref="U19:W19"/>
    <mergeCell ref="B2:W2"/>
    <mergeCell ref="D20:F20"/>
    <mergeCell ref="D21:F21"/>
    <mergeCell ref="D22:F22"/>
    <mergeCell ref="D23:F23"/>
    <mergeCell ref="D17:E17"/>
  </mergeCells>
  <pageMargins left="0.17" right="0.17" top="0.17" bottom="0.28000000000000003" header="0.31496062992125984" footer="0.22"/>
  <pageSetup paperSize="9" scale="6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5:W16"/>
  <sheetViews>
    <sheetView workbookViewId="0">
      <selection activeCell="O23" sqref="O23"/>
    </sheetView>
  </sheetViews>
  <sheetFormatPr defaultRowHeight="15" x14ac:dyDescent="0.25"/>
  <cols>
    <col min="7" max="7" width="14" customWidth="1"/>
    <col min="8" max="8" width="12.28515625" customWidth="1"/>
    <col min="9" max="9" width="11.42578125" customWidth="1"/>
    <col min="12" max="12" width="12.28515625" customWidth="1"/>
    <col min="19" max="19" width="12.5703125" bestFit="1" customWidth="1"/>
  </cols>
  <sheetData>
    <row r="5" spans="7:23" x14ac:dyDescent="0.25"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</row>
    <row r="6" spans="7:23" ht="15.75" x14ac:dyDescent="0.25">
      <c r="G6" s="59"/>
      <c r="H6" s="59"/>
      <c r="I6" s="51"/>
      <c r="J6" s="51"/>
      <c r="K6" s="51"/>
      <c r="L6" s="59"/>
      <c r="M6" s="51"/>
      <c r="N6" s="51"/>
      <c r="O6" s="51"/>
      <c r="P6" s="51"/>
      <c r="Q6" s="51"/>
      <c r="R6" s="60"/>
      <c r="S6" s="61"/>
      <c r="T6" s="58"/>
      <c r="U6" s="58"/>
      <c r="V6" s="62"/>
      <c r="W6" s="58"/>
    </row>
    <row r="7" spans="7:23" ht="15.75" x14ac:dyDescent="0.25">
      <c r="G7" s="59"/>
      <c r="H7" s="59"/>
      <c r="I7" s="51"/>
      <c r="J7" s="51"/>
      <c r="K7" s="51"/>
      <c r="L7" s="59"/>
      <c r="M7" s="51"/>
      <c r="N7" s="51"/>
      <c r="O7" s="51"/>
      <c r="P7" s="51"/>
      <c r="Q7" s="51"/>
      <c r="R7" s="60"/>
      <c r="S7" s="61"/>
      <c r="T7" s="58"/>
      <c r="U7" s="62"/>
      <c r="V7" s="61"/>
      <c r="W7" s="58"/>
    </row>
    <row r="8" spans="7:23" x14ac:dyDescent="0.25"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63"/>
      <c r="S8" s="64"/>
      <c r="T8" s="58"/>
      <c r="U8" s="58"/>
      <c r="V8" s="62"/>
      <c r="W8" s="58"/>
    </row>
    <row r="9" spans="7:23" x14ac:dyDescent="0.25"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</row>
    <row r="10" spans="7:23" x14ac:dyDescent="0.25"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</row>
    <row r="11" spans="7:23" ht="15.75" x14ac:dyDescent="0.25"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1"/>
      <c r="R11" s="51"/>
      <c r="S11" s="58"/>
      <c r="T11" s="58"/>
      <c r="U11" s="58"/>
      <c r="V11" s="58"/>
      <c r="W11" s="58"/>
    </row>
    <row r="12" spans="7:23" ht="15.75" x14ac:dyDescent="0.25">
      <c r="G12" s="65"/>
      <c r="H12" s="58"/>
      <c r="I12" s="58"/>
      <c r="J12" s="58"/>
      <c r="K12" s="58"/>
      <c r="L12" s="58"/>
      <c r="M12" s="58"/>
      <c r="N12" s="58"/>
      <c r="O12" s="58"/>
      <c r="P12" s="58"/>
      <c r="Q12" s="51"/>
      <c r="R12" s="51"/>
      <c r="S12" s="58"/>
      <c r="T12" s="58"/>
      <c r="U12" s="58"/>
      <c r="V12" s="58"/>
      <c r="W12" s="58"/>
    </row>
    <row r="13" spans="7:23" ht="15.75" x14ac:dyDescent="0.25">
      <c r="G13" s="66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</row>
    <row r="14" spans="7:23" x14ac:dyDescent="0.25">
      <c r="G14" s="65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</row>
    <row r="15" spans="7:23" x14ac:dyDescent="0.25"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</row>
    <row r="16" spans="7:23" x14ac:dyDescent="0.25"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2024-01-03T14:05:53Z</dcterms:modified>
</cp:coreProperties>
</file>