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LASH DRIVE\Відкриті торги 2024 з особливостями\2220 реагенти\Скрінінг Генетика 2024\Скринінг регіони  генетика (відміна ЗЦП 5 нам) 6 нам 11110000,00 заг ВТ\"/>
    </mc:Choice>
  </mc:AlternateContent>
  <xr:revisionPtr revIDLastSave="0" documentId="8_{E447426B-E410-4919-B242-21F0C6A2DF0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неонатальний скринінг" sheetId="1" r:id="rId1"/>
  </sheets>
  <calcPr calcId="191029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J11" i="1" s="1"/>
  <c r="H6" i="1"/>
  <c r="L11" i="1" l="1"/>
  <c r="M11" i="1" s="1"/>
  <c r="L7" i="1"/>
  <c r="L10" i="1"/>
  <c r="L6" i="1"/>
  <c r="J8" i="1"/>
  <c r="J10" i="1"/>
  <c r="L9" i="1"/>
  <c r="J7" i="1"/>
  <c r="M7" i="1" s="1"/>
  <c r="L8" i="1"/>
  <c r="J9" i="1"/>
  <c r="J6" i="1"/>
  <c r="M9" i="1" l="1"/>
  <c r="M6" i="1"/>
  <c r="M8" i="1"/>
  <c r="M10" i="1"/>
  <c r="L12" i="1"/>
  <c r="J12" i="1"/>
  <c r="M12" i="1" l="1"/>
</calcChain>
</file>

<file path=xl/sharedStrings.xml><?xml version="1.0" encoding="utf-8"?>
<sst xmlns="http://schemas.openxmlformats.org/spreadsheetml/2006/main" count="53" uniqueCount="43">
  <si>
    <t>Од. виміру</t>
  </si>
  <si>
    <t xml:space="preserve">Назва </t>
  </si>
  <si>
    <t>уп</t>
  </si>
  <si>
    <t xml:space="preserve"> Загальна Кількість </t>
  </si>
  <si>
    <t>К-сть</t>
  </si>
  <si>
    <t>Ціна за од. 1 грн</t>
  </si>
  <si>
    <t>Вартість,  1 грн</t>
  </si>
  <si>
    <t>Ціна за од. 2 грн</t>
  </si>
  <si>
    <t>Вартість,  2 грн</t>
  </si>
  <si>
    <t>Вартість сер., грн</t>
  </si>
  <si>
    <t>МТВ</t>
  </si>
  <si>
    <t>Код ДК</t>
  </si>
  <si>
    <t>Код НК</t>
  </si>
  <si>
    <t xml:space="preserve">Тест-набір для скринінгу новонароджених на  вроджений гіпотиреоз  в зразках крові, висушених на фільтрувальному папері </t>
  </si>
  <si>
    <t xml:space="preserve">Тест-набір для скринінгу новонароджених на муковісцидоз  в зразках крові, висушених на фільтрувальному папері </t>
  </si>
  <si>
    <t xml:space="preserve">Тест-набір для скринінгу новонароджених на адреногенітальний синдром  в зразках крові, висушених на фільтрувальному папері </t>
  </si>
  <si>
    <t>Тест-набір для визначення GALT в зразках крові,  висушених на фільтрувальному папері  для скринінгу новонароджених на галактоземію</t>
  </si>
  <si>
    <t>Тест-набір для визначення біотинідази в зразках крові,  висушених на фільтрувальному папері  для скринінгу новонароджених на біотинідазну недостатність</t>
  </si>
  <si>
    <t>Набір для визначення найбільш розповсюджених мутацій у гені CFTR методом ПЛР і зворотної гібридизації - набір для діагностики муковісцидозу методом СтріпАссай</t>
  </si>
  <si>
    <t>ІНФОРМАЦІЯ
 про необхідні технічні, якісні та кількісні характеристики предмету закупівлі</t>
  </si>
  <si>
    <t>Голова робочої групи</t>
  </si>
  <si>
    <t xml:space="preserve">Медичний директор з медичних питань                       </t>
  </si>
  <si>
    <t>Тетяна ІВАНОВА</t>
  </si>
  <si>
    <t>Члени робочої групи:</t>
  </si>
  <si>
    <t xml:space="preserve">Медичний директор </t>
  </si>
  <si>
    <t>Сергій ЧЕРНИШУК</t>
  </si>
  <si>
    <t xml:space="preserve">Медичний директор з поліклінічной роботи                 </t>
  </si>
  <si>
    <t>Володимир СОВА</t>
  </si>
  <si>
    <t>Завідувач відділом імуногістохімічних досліджень дитячого патологоанатомічного відділення</t>
  </si>
  <si>
    <t>Ольга ВИСТАВНИХ</t>
  </si>
  <si>
    <t>Завідувач Українським Референс-центром з клінічної лабораторної діагностики та метрології</t>
  </si>
  <si>
    <t>Вікторія ЯНОВСЬКА</t>
  </si>
  <si>
    <t>Завідувач лабораторії медичної генетики СМГЦ</t>
  </si>
  <si>
    <t>Наталія ОЛЬХОВИЧ</t>
  </si>
  <si>
    <t>1. Визначення тиреотропного гормону людини із зразків крові, висушених на фільтрувальному папері, методом флуориметричного аналізу.
2. Тест-набори повинні бути сумісні з автоматизованою системою NS2400
3. Набір повинен містити калібратори, контролі з рівнями тиреотропного гомону в областях значень, які відповідають їх концентрації у новонароджених в нормальному та патологічних станах.
4. Можливість отримання результатів за одиничного визначення показника тиреотропного гормону у зразках крові новонароджених.
5. Межа чутливості - не більше 1,0 мМО/л крові. 
6. Постачальник повинен мати можливість поставки медичних виробів, для діагностики in vitro, партіями не менше 2 разів на рік з інтервалом не менше 4 місяців.
7. Термін придатності наборів на момент поставки має становити не менше 6 місяців або 75% від загального терміну придатності</t>
  </si>
  <si>
    <t>ДК 021:2015, код 33690000-3, Лікарські засоби різні</t>
  </si>
  <si>
    <t>1. Визначення імунореактивного трипсиногену людини у сухих плямах крові методом флуориметричного аналізу.
2. Тест-набори повинні бути сумісні з автоматизованою системою NS2400
3. Набір повинен містити калібратори, контролі з рівнями імунореактивного трипсиногену в областях значень, які відповідають їх концентрації у новонароджених в нормальному та патологічних станах.
4. Можливість отримання результатів за одиничного визначення показника імунореактивного трипсиногену у зразках крові новонароджених.
5. Постачальник повинен мати можливість поставки медичних виробів, для діагностики in vitro, партіями не менше 2 разів на рік з інтервалом не менше 4 місяців.
6. Термін придатності наборів на момент поставки має становити не менше 6 місяців або 75% від загального терміну придатності.</t>
  </si>
  <si>
    <t>1. Кількісне визначення 17-гідроксипрогестерону із зразків крові, висушених на фільтрувальному папері, методом флуориметричного аналізу.
2. Тест-набори повинні бути сумісні з автоматизованою системою NS2400
3. Набір повинен містити калібратори, контролі з рівнями 17-гідроксипрогестерону в областях значень, які відповідають їх концентрації у новонароджених в нормальному та патологічних станах.
4. Можливість отримання результатів за одиничного визначення показника 17-гідроксипрогестерону у зразках крові новонароджених.
5. Межа чутливості - не більше 0,8 нг/мл сироватки 
6. Постачальник повинен мати можливість поставки медичних виробів, для діагностики in vitro, партіями не менше 2 разів на рік з інтервалом не менше 4 місяців.
7. Термін придатності наборів на момент поставки має становити не менше 6 місяців або 75% від загального терміну придатності.</t>
  </si>
  <si>
    <t>1. Визначення галактозо-1-фосфат уріділтрансферазної (GALT) активності в зразках крові, висушених на фільтрувальному папері, методом флуориметричного аналізу.
2. Набір повинен містити калібратори, контролі з рівнями активності GALT в областях значень, які відповідають їх концентрації у новонароджених в нормальному та патологічних станах.
3. Можливість отримання результатів за одиничного визначення показника активності GALT у зразках крові новонароджених.
5. Постачальник повинен мати можливість поставки медичних виробів, для діагностики in vitro, партіями не менше 2 разів на рік з інтервалом не менше 4 місяців.
6. Термін придатності наборів на момент поставки має становити не менше 6 місяців або 75% від загального терміну придатності.</t>
  </si>
  <si>
    <t>1. Визначення біотинідази в зразках крові, висушених на фільтрувальному папері, методом флуориметричного аналізу.
2. Тест-набори повинні бути сумісні з автоматизованою системою NS2400.
3. Набір повинен містити калібратори, контролі з рівнями активності біотинідази в областях значень, які відповідають їх концентрації у новонароджених в нормальному та патологічних станах.
4. Можливість отримання результатів за одиничного визначення показника активності біотинідази у зразках крові новонароджених.
5. Постачальник повинен мати можливість поставки медичних виробів, для діагностики in vitro, партіями не менше 2 разів на рік з інтервалом не менше 4 місяців.
6. Термін придатності наборів на момент поставки має становити не менше 6 місяців або 75% від загального терміну придатності.</t>
  </si>
  <si>
    <t>1. Набір має бути призначений для аналізу мутацій гена трансмембранного регулятора муковісцидозу (CFTR) методом ПЛР і зворотної гібридизації.
2. Набір для одночасного виявлення та ідентифікації окремих мутацій гена CFTR людини, а також послідовності дикого типу в зразках цільної крові та сухій краплі крові. 
3. Набір призначений для ідентифікації не менше 34 найбільш частих мутацій гена CFTR, в тому числі, найбільш поширених в українській популяції.
4. Наявність в наборі реактивів, необхідних для ДНК екстракції, ампліфікації, гібридизації , ідентифікації зондів / мутацій для інтерпретації профілю реактивності зондів. 
5. Можливість візуальної й автоматичної інтерпретації результатів дослідження, їх документування та архівування за допомогою спеціалізованого програмного забезпечення. Можливість тестування 10 новонароджених. 
6. Термін придатності наборів на момент поставки має становити не менше 6 місяців або 75% від загального терміну придатності.</t>
  </si>
  <si>
    <t xml:space="preserve"> Реагенти для лабораторії медичної генетики (скринінг регіональний)</t>
  </si>
  <si>
    <t xml:space="preserve">ОБГРУНТУВАННЯ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</si>
</sst>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₴_-;\-* #,##0.00_₴_-;_-* &quot;-&quot;??_₴_-;_-@_-"/>
    <numFmt numFmtId="165" formatCode="#,##0.00_₴"/>
  </numFmts>
  <fonts count="13" x14ac:knownFonts="1"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Arial Cyr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0" fontId="12" fillId="0" borderId="0"/>
  </cellStyleXfs>
  <cellXfs count="94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1" fillId="0" borderId="2" xfId="0" applyFont="1" applyBorder="1" applyAlignment="1">
      <alignment horizontal="justify" vertical="center"/>
    </xf>
    <xf numFmtId="0" fontId="5" fillId="0" borderId="0" xfId="0" applyFont="1"/>
    <xf numFmtId="0" fontId="1" fillId="0" borderId="0" xfId="0" applyFont="1" applyAlignment="1">
      <alignment horizontal="justify" vertical="justify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justify" vertical="justify"/>
    </xf>
    <xf numFmtId="0" fontId="3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justify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10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11" fillId="0" borderId="0" xfId="0" applyFont="1" applyAlignment="1">
      <alignment horizontal="justify" vertical="center" wrapText="1"/>
    </xf>
    <xf numFmtId="49" fontId="6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justify" vertical="justify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justify" wrapText="1"/>
    </xf>
    <xf numFmtId="0" fontId="6" fillId="0" borderId="0" xfId="0" applyFont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6" fillId="0" borderId="0" xfId="1" applyFont="1" applyAlignment="1">
      <alignment horizontal="left" vertical="center" wrapText="1"/>
    </xf>
    <xf numFmtId="165" fontId="6" fillId="0" borderId="0" xfId="0" applyNumberFormat="1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2" borderId="0" xfId="0" applyFont="1" applyFill="1" applyAlignment="1">
      <alignment horizontal="center" wrapText="1"/>
    </xf>
    <xf numFmtId="165" fontId="6" fillId="2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5" fontId="6" fillId="2" borderId="0" xfId="0" applyNumberFormat="1" applyFont="1" applyFill="1" applyAlignment="1">
      <alignment horizontal="justify" vertical="justify" wrapText="1"/>
    </xf>
    <xf numFmtId="0" fontId="6" fillId="0" borderId="0" xfId="0" applyFont="1" applyAlignment="1">
      <alignment horizontal="justify" vertical="justify" wrapText="1"/>
    </xf>
    <xf numFmtId="165" fontId="6" fillId="0" borderId="0" xfId="0" applyNumberFormat="1" applyFont="1" applyAlignment="1">
      <alignment horizontal="justify" vertical="center" wrapText="1"/>
    </xf>
    <xf numFmtId="0" fontId="6" fillId="0" borderId="0" xfId="0" applyFont="1" applyAlignment="1">
      <alignment horizontal="center" wrapText="1"/>
    </xf>
    <xf numFmtId="165" fontId="6" fillId="0" borderId="0" xfId="0" applyNumberFormat="1" applyFont="1" applyAlignment="1">
      <alignment horizontal="center" wrapText="1"/>
    </xf>
    <xf numFmtId="165" fontId="6" fillId="0" borderId="0" xfId="0" applyNumberFormat="1" applyFont="1" applyAlignment="1">
      <alignment horizontal="justify" vertical="justify" wrapText="1"/>
    </xf>
    <xf numFmtId="0" fontId="11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3" applyFont="1" applyAlignment="1">
      <alignment horizontal="center" vertical="center" wrapText="1"/>
    </xf>
    <xf numFmtId="0" fontId="6" fillId="0" borderId="0" xfId="3" applyFont="1" applyAlignment="1">
      <alignment vertical="center" wrapText="1"/>
    </xf>
    <xf numFmtId="0" fontId="6" fillId="0" borderId="0" xfId="3" applyFont="1" applyAlignment="1">
      <alignment horizontal="left" vertical="center" wrapText="1"/>
    </xf>
    <xf numFmtId="0" fontId="10" fillId="0" borderId="0" xfId="3" applyFont="1" applyAlignment="1">
      <alignment horizontal="center" vertical="center" wrapText="1"/>
    </xf>
    <xf numFmtId="0" fontId="6" fillId="0" borderId="0" xfId="3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2" borderId="0" xfId="0" applyFont="1" applyFill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6" fillId="0" borderId="0" xfId="3" applyFont="1" applyAlignment="1">
      <alignment horizontal="center" vertical="top" wrapText="1"/>
    </xf>
    <xf numFmtId="0" fontId="10" fillId="2" borderId="0" xfId="0" applyFont="1" applyFill="1" applyAlignment="1">
      <alignment horizontal="center" vertical="top" wrapText="1"/>
    </xf>
    <xf numFmtId="165" fontId="6" fillId="2" borderId="0" xfId="0" applyNumberFormat="1" applyFont="1" applyFill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165" fontId="6" fillId="0" borderId="0" xfId="0" applyNumberFormat="1" applyFont="1" applyAlignment="1">
      <alignment horizontal="center" vertical="top" wrapText="1"/>
    </xf>
    <xf numFmtId="0" fontId="6" fillId="0" borderId="0" xfId="3" applyFont="1" applyAlignment="1">
      <alignment horizontal="left" vertical="center" wrapText="1"/>
    </xf>
    <xf numFmtId="0" fontId="6" fillId="0" borderId="0" xfId="3" applyFont="1" applyAlignment="1">
      <alignment horizontal="right" vertical="center" wrapText="1"/>
    </xf>
    <xf numFmtId="0" fontId="6" fillId="0" borderId="0" xfId="3" applyFont="1" applyAlignment="1">
      <alignment horizontal="left" wrapText="1"/>
    </xf>
    <xf numFmtId="0" fontId="6" fillId="0" borderId="0" xfId="3" applyFont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</cellXfs>
  <cellStyles count="4">
    <cellStyle name="Звичайний" xfId="0" builtinId="0"/>
    <cellStyle name="Звичайний 3" xfId="3" xr:uid="{C2CD474E-9386-4609-8B16-CB1F89E84070}"/>
    <cellStyle name="Обычный 2" xfId="1" xr:uid="{00000000-0005-0000-0000-000001000000}"/>
    <cellStyle name="Обычный_Включені до переліку 3" xfId="2" xr:uid="{743CF91F-51DC-40A3-9EFE-5C087ABEA1B2}"/>
  </cellStyles>
  <dxfs count="2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colors>
    <mruColors>
      <color rgb="FF008000"/>
      <color rgb="FFFF66FF"/>
      <color rgb="FFFF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Аркуш1">
    <pageSetUpPr fitToPage="1"/>
  </sheetPr>
  <dimension ref="A1:DP60"/>
  <sheetViews>
    <sheetView tabSelected="1" zoomScale="73" zoomScaleNormal="73" workbookViewId="0">
      <selection activeCell="E6" sqref="E6"/>
    </sheetView>
  </sheetViews>
  <sheetFormatPr defaultColWidth="9.140625" defaultRowHeight="23.25" x14ac:dyDescent="0.25"/>
  <cols>
    <col min="1" max="1" width="10" style="30" customWidth="1"/>
    <col min="2" max="2" width="28.42578125" style="36" customWidth="1"/>
    <col min="3" max="3" width="17.140625" style="30" customWidth="1"/>
    <col min="4" max="4" width="15.140625" style="30" customWidth="1"/>
    <col min="5" max="5" width="103.5703125" style="37" customWidth="1"/>
    <col min="6" max="6" width="20.28515625" style="84" customWidth="1"/>
    <col min="7" max="7" width="18.85546875" style="37" customWidth="1"/>
    <col min="8" max="8" width="14.7109375" style="37" customWidth="1"/>
    <col min="9" max="9" width="19.5703125" style="50" customWidth="1"/>
    <col min="10" max="10" width="19.7109375" style="50" customWidth="1"/>
    <col min="11" max="11" width="18" style="36" customWidth="1"/>
    <col min="12" max="12" width="18.140625" style="36" customWidth="1"/>
    <col min="13" max="13" width="18.7109375" style="36" customWidth="1"/>
    <col min="14" max="16384" width="9.140625" style="2"/>
  </cols>
  <sheetData>
    <row r="1" spans="1:120" x14ac:dyDescent="0.25">
      <c r="E1" s="93" t="s">
        <v>42</v>
      </c>
    </row>
    <row r="2" spans="1:120" s="12" customFormat="1" ht="18.75" x14ac:dyDescent="0.25">
      <c r="A2" s="51"/>
      <c r="B2" s="91" t="s">
        <v>19</v>
      </c>
      <c r="C2" s="91"/>
      <c r="D2" s="91"/>
      <c r="E2" s="91"/>
      <c r="F2" s="91"/>
      <c r="G2" s="91"/>
      <c r="H2" s="91"/>
      <c r="I2" s="52"/>
      <c r="J2" s="52"/>
      <c r="K2" s="52"/>
      <c r="L2" s="52"/>
      <c r="M2" s="52"/>
    </row>
    <row r="3" spans="1:120" s="12" customFormat="1" ht="18.75" x14ac:dyDescent="0.25">
      <c r="A3" s="51"/>
      <c r="B3" s="91"/>
      <c r="C3" s="91"/>
      <c r="D3" s="91"/>
      <c r="E3" s="91"/>
      <c r="F3" s="91"/>
      <c r="G3" s="91"/>
      <c r="H3" s="91"/>
      <c r="I3" s="52"/>
      <c r="J3" s="52"/>
      <c r="K3" s="52"/>
      <c r="L3" s="52"/>
      <c r="M3" s="52"/>
    </row>
    <row r="4" spans="1:120" s="12" customFormat="1" ht="18.75" x14ac:dyDescent="0.25">
      <c r="A4" s="51"/>
      <c r="B4" s="92" t="s">
        <v>41</v>
      </c>
      <c r="C4" s="92"/>
      <c r="D4" s="92"/>
      <c r="E4" s="92"/>
      <c r="F4" s="92"/>
      <c r="G4" s="92"/>
      <c r="H4" s="92"/>
      <c r="I4" s="52"/>
      <c r="J4" s="52"/>
      <c r="K4" s="52"/>
      <c r="L4" s="52"/>
      <c r="M4" s="52"/>
    </row>
    <row r="5" spans="1:120" s="3" customFormat="1" ht="37.5" x14ac:dyDescent="0.25">
      <c r="A5" s="13"/>
      <c r="B5" s="13" t="s">
        <v>1</v>
      </c>
      <c r="C5" s="13" t="s">
        <v>3</v>
      </c>
      <c r="D5" s="13" t="s">
        <v>0</v>
      </c>
      <c r="E5" s="13" t="s">
        <v>10</v>
      </c>
      <c r="F5" s="79" t="s">
        <v>12</v>
      </c>
      <c r="G5" s="13" t="s">
        <v>11</v>
      </c>
      <c r="H5" s="14" t="s">
        <v>4</v>
      </c>
      <c r="I5" s="14" t="s">
        <v>5</v>
      </c>
      <c r="J5" s="14" t="s">
        <v>6</v>
      </c>
      <c r="K5" s="14" t="s">
        <v>7</v>
      </c>
      <c r="L5" s="14" t="s">
        <v>8</v>
      </c>
      <c r="M5" s="15" t="s">
        <v>9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</row>
    <row r="6" spans="1:120" s="5" customFormat="1" ht="243.75" x14ac:dyDescent="0.35">
      <c r="A6" s="17">
        <v>1</v>
      </c>
      <c r="B6" s="16" t="s">
        <v>13</v>
      </c>
      <c r="C6" s="17">
        <v>71</v>
      </c>
      <c r="D6" s="17" t="s">
        <v>2</v>
      </c>
      <c r="E6" s="76" t="s">
        <v>34</v>
      </c>
      <c r="F6" s="77">
        <v>59221</v>
      </c>
      <c r="G6" s="78" t="s">
        <v>35</v>
      </c>
      <c r="H6" s="17">
        <f t="shared" ref="H6:H11" si="0">C6</f>
        <v>71</v>
      </c>
      <c r="I6" s="53">
        <v>24203.4</v>
      </c>
      <c r="J6" s="54">
        <f>I6*H6</f>
        <v>1718441.4000000001</v>
      </c>
      <c r="K6" s="19">
        <v>24929.23</v>
      </c>
      <c r="L6" s="19">
        <f>K6*H6</f>
        <v>1769975.33</v>
      </c>
      <c r="M6" s="19">
        <f>(J6+L6)/2</f>
        <v>1744208.3650000002</v>
      </c>
    </row>
    <row r="7" spans="1:120" s="5" customFormat="1" ht="225" x14ac:dyDescent="0.35">
      <c r="A7" s="17">
        <v>2</v>
      </c>
      <c r="B7" s="16" t="s">
        <v>14</v>
      </c>
      <c r="C7" s="17">
        <v>80</v>
      </c>
      <c r="D7" s="17" t="s">
        <v>2</v>
      </c>
      <c r="E7" s="76" t="s">
        <v>36</v>
      </c>
      <c r="F7" s="77">
        <v>60713</v>
      </c>
      <c r="G7" s="78" t="s">
        <v>35</v>
      </c>
      <c r="H7" s="17">
        <f t="shared" si="0"/>
        <v>80</v>
      </c>
      <c r="I7" s="53">
        <v>25155.7</v>
      </c>
      <c r="J7" s="54">
        <f t="shared" ref="J7:J11" si="1">I7*H7</f>
        <v>2012456</v>
      </c>
      <c r="K7" s="19">
        <v>25911.119999999999</v>
      </c>
      <c r="L7" s="19">
        <f t="shared" ref="L7:L11" si="2">K7*H7</f>
        <v>2072889.5999999999</v>
      </c>
      <c r="M7" s="19">
        <f t="shared" ref="M7:M11" si="3">(J7+L7)/2</f>
        <v>2042672.7999999998</v>
      </c>
    </row>
    <row r="8" spans="1:120" s="6" customFormat="1" ht="243.75" x14ac:dyDescent="0.25">
      <c r="A8" s="17">
        <v>3</v>
      </c>
      <c r="B8" s="16" t="s">
        <v>15</v>
      </c>
      <c r="C8" s="18">
        <v>83</v>
      </c>
      <c r="D8" s="18" t="s">
        <v>2</v>
      </c>
      <c r="E8" s="76" t="s">
        <v>37</v>
      </c>
      <c r="F8" s="77">
        <v>61469</v>
      </c>
      <c r="G8" s="78" t="s">
        <v>35</v>
      </c>
      <c r="H8" s="17">
        <f t="shared" si="0"/>
        <v>83</v>
      </c>
      <c r="I8" s="53">
        <v>29157.5</v>
      </c>
      <c r="J8" s="54">
        <f t="shared" si="1"/>
        <v>2420072.5</v>
      </c>
      <c r="K8" s="19">
        <v>30032.76</v>
      </c>
      <c r="L8" s="19">
        <f t="shared" si="2"/>
        <v>2492719.08</v>
      </c>
      <c r="M8" s="19">
        <f t="shared" si="3"/>
        <v>2456395.79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</row>
    <row r="9" spans="1:120" s="6" customFormat="1" ht="206.25" x14ac:dyDescent="0.25">
      <c r="A9" s="17">
        <v>4</v>
      </c>
      <c r="B9" s="16" t="s">
        <v>16</v>
      </c>
      <c r="C9" s="18">
        <v>83</v>
      </c>
      <c r="D9" s="18" t="s">
        <v>2</v>
      </c>
      <c r="E9" s="76" t="s">
        <v>38</v>
      </c>
      <c r="F9" s="77">
        <v>60271</v>
      </c>
      <c r="G9" s="78" t="s">
        <v>35</v>
      </c>
      <c r="H9" s="17">
        <f t="shared" si="0"/>
        <v>83</v>
      </c>
      <c r="I9" s="53">
        <v>28067.17</v>
      </c>
      <c r="J9" s="54">
        <f t="shared" si="1"/>
        <v>2329575.11</v>
      </c>
      <c r="K9" s="19">
        <v>28909.26</v>
      </c>
      <c r="L9" s="19">
        <f t="shared" si="2"/>
        <v>2399468.58</v>
      </c>
      <c r="M9" s="19">
        <f t="shared" si="3"/>
        <v>2364521.8449999997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</row>
    <row r="10" spans="1:120" s="4" customFormat="1" ht="225" x14ac:dyDescent="0.35">
      <c r="A10" s="17">
        <v>5</v>
      </c>
      <c r="B10" s="16" t="s">
        <v>17</v>
      </c>
      <c r="C10" s="20">
        <v>82</v>
      </c>
      <c r="D10" s="20" t="s">
        <v>2</v>
      </c>
      <c r="E10" s="76" t="s">
        <v>39</v>
      </c>
      <c r="F10" s="77">
        <v>59250</v>
      </c>
      <c r="G10" s="78" t="s">
        <v>35</v>
      </c>
      <c r="H10" s="17">
        <f t="shared" si="0"/>
        <v>82</v>
      </c>
      <c r="I10" s="53">
        <v>28892.14</v>
      </c>
      <c r="J10" s="54">
        <f t="shared" si="1"/>
        <v>2369155.48</v>
      </c>
      <c r="K10" s="19">
        <v>29759.91</v>
      </c>
      <c r="L10" s="19">
        <f t="shared" si="2"/>
        <v>2440312.62</v>
      </c>
      <c r="M10" s="19">
        <f t="shared" si="3"/>
        <v>2404734.0499999998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</row>
    <row r="11" spans="1:120" s="6" customFormat="1" ht="281.25" x14ac:dyDescent="0.25">
      <c r="A11" s="17">
        <v>6</v>
      </c>
      <c r="B11" s="21" t="s">
        <v>18</v>
      </c>
      <c r="C11" s="18">
        <v>2</v>
      </c>
      <c r="D11" s="18" t="s">
        <v>2</v>
      </c>
      <c r="E11" s="76" t="s">
        <v>40</v>
      </c>
      <c r="F11" s="77">
        <v>59366</v>
      </c>
      <c r="G11" s="78" t="s">
        <v>35</v>
      </c>
      <c r="H11" s="17">
        <f t="shared" si="0"/>
        <v>2</v>
      </c>
      <c r="I11" s="53">
        <v>48567.3</v>
      </c>
      <c r="J11" s="54">
        <f t="shared" si="1"/>
        <v>97134.6</v>
      </c>
      <c r="K11" s="19">
        <v>50024.639999999999</v>
      </c>
      <c r="L11" s="19">
        <f t="shared" si="2"/>
        <v>100049.28</v>
      </c>
      <c r="M11" s="19">
        <f t="shared" si="3"/>
        <v>98591.94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</row>
    <row r="12" spans="1:120" x14ac:dyDescent="0.25">
      <c r="B12" s="22"/>
      <c r="C12" s="23"/>
      <c r="D12" s="23"/>
      <c r="E12" s="24"/>
      <c r="F12" s="80"/>
      <c r="G12" s="24"/>
      <c r="H12" s="24"/>
      <c r="J12" s="55">
        <f>SUM(J6:J11)</f>
        <v>10946835.09</v>
      </c>
      <c r="K12" s="25"/>
      <c r="L12" s="56">
        <f>SUM(L6:L11)</f>
        <v>11275414.49</v>
      </c>
      <c r="M12" s="56">
        <f>SUM(M6:M11)</f>
        <v>11111124.790000001</v>
      </c>
    </row>
    <row r="13" spans="1:120" s="7" customFormat="1" ht="26.25" x14ac:dyDescent="0.4">
      <c r="A13" s="57"/>
      <c r="B13" s="26"/>
      <c r="C13" s="58"/>
      <c r="D13" s="58"/>
      <c r="E13" s="26"/>
      <c r="F13" s="75"/>
      <c r="G13" s="26"/>
      <c r="H13" s="26"/>
      <c r="I13" s="59"/>
      <c r="J13" s="60"/>
      <c r="K13" s="57"/>
      <c r="L13" s="57"/>
      <c r="M13" s="57"/>
    </row>
    <row r="14" spans="1:120" s="31" customFormat="1" ht="18.75" x14ac:dyDescent="0.25">
      <c r="A14" s="69"/>
      <c r="B14" s="70" t="s">
        <v>20</v>
      </c>
      <c r="C14" s="71"/>
      <c r="D14" s="71"/>
      <c r="E14" s="69"/>
      <c r="F14" s="81"/>
      <c r="G14" s="69"/>
      <c r="H14" s="69"/>
    </row>
    <row r="15" spans="1:120" s="31" customFormat="1" ht="18.75" x14ac:dyDescent="0.25">
      <c r="A15" s="69"/>
      <c r="B15" s="90" t="s">
        <v>21</v>
      </c>
      <c r="C15" s="90"/>
      <c r="D15" s="90"/>
      <c r="E15" s="72"/>
      <c r="F15" s="81"/>
      <c r="G15" s="69"/>
      <c r="H15" s="88" t="s">
        <v>22</v>
      </c>
      <c r="I15" s="88"/>
    </row>
    <row r="16" spans="1:120" s="31" customFormat="1" ht="18.75" x14ac:dyDescent="0.25">
      <c r="A16" s="69"/>
      <c r="B16" s="70"/>
      <c r="C16" s="71"/>
      <c r="D16" s="71"/>
      <c r="E16" s="69"/>
      <c r="F16" s="81"/>
      <c r="G16" s="69"/>
      <c r="H16" s="73"/>
      <c r="I16" s="74"/>
    </row>
    <row r="17" spans="1:13" s="31" customFormat="1" ht="18.75" x14ac:dyDescent="0.25">
      <c r="A17" s="69"/>
      <c r="B17" s="70" t="s">
        <v>23</v>
      </c>
      <c r="C17" s="71"/>
      <c r="D17" s="71"/>
      <c r="E17" s="69"/>
      <c r="F17" s="81"/>
      <c r="G17" s="69"/>
      <c r="H17" s="73"/>
      <c r="I17" s="74"/>
    </row>
    <row r="18" spans="1:13" s="31" customFormat="1" ht="42.75" customHeight="1" x14ac:dyDescent="0.25">
      <c r="A18" s="69"/>
      <c r="B18" s="70" t="s">
        <v>24</v>
      </c>
      <c r="C18" s="71"/>
      <c r="D18" s="71"/>
      <c r="E18" s="69"/>
      <c r="F18" s="81"/>
      <c r="G18" s="69"/>
      <c r="H18" s="88" t="s">
        <v>25</v>
      </c>
      <c r="I18" s="88"/>
    </row>
    <row r="19" spans="1:13" s="31" customFormat="1" ht="36" customHeight="1" x14ac:dyDescent="0.25">
      <c r="A19" s="69"/>
      <c r="B19" s="90" t="s">
        <v>26</v>
      </c>
      <c r="C19" s="90"/>
      <c r="D19" s="90"/>
      <c r="E19" s="72"/>
      <c r="F19" s="81"/>
      <c r="G19" s="69"/>
      <c r="H19" s="88" t="s">
        <v>27</v>
      </c>
      <c r="I19" s="88"/>
    </row>
    <row r="20" spans="1:13" s="31" customFormat="1" ht="50.25" customHeight="1" x14ac:dyDescent="0.25">
      <c r="A20" s="69"/>
      <c r="B20" s="87" t="s">
        <v>28</v>
      </c>
      <c r="C20" s="87"/>
      <c r="D20" s="87"/>
      <c r="E20" s="87"/>
      <c r="F20" s="81"/>
      <c r="G20" s="69"/>
      <c r="H20" s="88" t="s">
        <v>29</v>
      </c>
      <c r="I20" s="88"/>
    </row>
    <row r="21" spans="1:13" s="31" customFormat="1" ht="39" customHeight="1" x14ac:dyDescent="0.3">
      <c r="A21" s="69"/>
      <c r="B21" s="89" t="s">
        <v>30</v>
      </c>
      <c r="C21" s="89"/>
      <c r="D21" s="89"/>
      <c r="E21" s="89"/>
      <c r="F21" s="81"/>
      <c r="G21" s="69"/>
      <c r="H21" s="88" t="s">
        <v>31</v>
      </c>
      <c r="I21" s="88"/>
    </row>
    <row r="22" spans="1:13" s="31" customFormat="1" ht="45.75" customHeight="1" x14ac:dyDescent="0.25">
      <c r="A22" s="69"/>
      <c r="B22" s="87" t="s">
        <v>32</v>
      </c>
      <c r="C22" s="87"/>
      <c r="D22" s="87"/>
      <c r="E22" s="69"/>
      <c r="F22" s="81"/>
      <c r="G22" s="69"/>
      <c r="H22" s="88" t="s">
        <v>33</v>
      </c>
      <c r="I22" s="88"/>
    </row>
    <row r="23" spans="1:13" s="7" customFormat="1" ht="26.25" x14ac:dyDescent="0.4">
      <c r="A23" s="57"/>
      <c r="B23" s="26"/>
      <c r="C23" s="58"/>
      <c r="D23" s="58"/>
      <c r="E23" s="26"/>
      <c r="F23" s="75"/>
      <c r="G23" s="26"/>
      <c r="H23" s="26"/>
      <c r="I23" s="59"/>
      <c r="J23" s="60"/>
      <c r="K23" s="57"/>
      <c r="L23" s="57"/>
      <c r="M23" s="57"/>
    </row>
    <row r="24" spans="1:13" s="7" customFormat="1" ht="26.25" x14ac:dyDescent="0.4">
      <c r="A24" s="57"/>
      <c r="B24" s="26"/>
      <c r="C24" s="58"/>
      <c r="D24" s="58"/>
      <c r="E24" s="26"/>
      <c r="F24" s="75"/>
      <c r="G24" s="26"/>
      <c r="H24" s="26"/>
      <c r="I24" s="59"/>
      <c r="J24" s="60"/>
      <c r="K24" s="57"/>
      <c r="L24" s="57"/>
      <c r="M24" s="57"/>
    </row>
    <row r="25" spans="1:13" s="7" customFormat="1" ht="26.25" x14ac:dyDescent="0.4">
      <c r="A25" s="57"/>
      <c r="B25" s="26"/>
      <c r="C25" s="58"/>
      <c r="D25" s="58"/>
      <c r="E25" s="26"/>
      <c r="F25" s="75"/>
      <c r="G25" s="26"/>
      <c r="H25" s="26"/>
      <c r="I25" s="59"/>
      <c r="J25" s="60"/>
      <c r="K25" s="57"/>
      <c r="L25" s="57"/>
      <c r="M25" s="57"/>
    </row>
    <row r="26" spans="1:13" s="7" customFormat="1" ht="26.25" x14ac:dyDescent="0.4">
      <c r="A26" s="57"/>
      <c r="B26" s="26"/>
      <c r="C26" s="58"/>
      <c r="D26" s="58"/>
      <c r="E26" s="26"/>
      <c r="F26" s="75"/>
      <c r="G26" s="26"/>
      <c r="H26" s="26"/>
      <c r="I26" s="59"/>
      <c r="J26" s="60"/>
      <c r="K26" s="57"/>
      <c r="L26" s="57"/>
      <c r="M26" s="57"/>
    </row>
    <row r="27" spans="1:13" s="7" customFormat="1" ht="26.25" x14ac:dyDescent="0.4">
      <c r="A27" s="57"/>
      <c r="B27" s="26"/>
      <c r="C27" s="58"/>
      <c r="D27" s="58"/>
      <c r="E27" s="26"/>
      <c r="F27" s="75"/>
      <c r="G27" s="26"/>
      <c r="H27" s="26"/>
      <c r="I27" s="59"/>
      <c r="J27" s="60"/>
      <c r="K27" s="57"/>
      <c r="L27" s="57"/>
      <c r="M27" s="57"/>
    </row>
    <row r="28" spans="1:13" s="7" customFormat="1" ht="26.25" x14ac:dyDescent="0.4">
      <c r="A28" s="57"/>
      <c r="B28" s="26"/>
      <c r="C28" s="58"/>
      <c r="D28" s="58"/>
      <c r="E28" s="26"/>
      <c r="F28" s="75"/>
      <c r="G28" s="26"/>
      <c r="H28" s="26"/>
      <c r="I28" s="59"/>
      <c r="J28" s="60"/>
      <c r="K28" s="57"/>
      <c r="L28" s="57"/>
      <c r="M28" s="57"/>
    </row>
    <row r="29" spans="1:13" x14ac:dyDescent="0.25">
      <c r="B29" s="27"/>
      <c r="C29" s="28"/>
      <c r="D29" s="28"/>
      <c r="E29" s="29"/>
      <c r="F29" s="82"/>
      <c r="G29" s="29"/>
      <c r="H29" s="29"/>
      <c r="I29" s="59"/>
      <c r="J29" s="60"/>
      <c r="K29" s="30"/>
    </row>
    <row r="30" spans="1:13" x14ac:dyDescent="0.25">
      <c r="A30" s="23"/>
      <c r="B30" s="32"/>
      <c r="C30" s="28"/>
      <c r="D30" s="28"/>
      <c r="E30" s="29"/>
      <c r="F30" s="82"/>
      <c r="G30" s="29"/>
      <c r="H30" s="29"/>
      <c r="I30" s="59"/>
      <c r="J30" s="60"/>
      <c r="K30" s="30"/>
    </row>
    <row r="31" spans="1:13" x14ac:dyDescent="0.25">
      <c r="B31" s="27"/>
      <c r="C31" s="28"/>
      <c r="D31" s="28"/>
      <c r="E31" s="29"/>
      <c r="F31" s="82"/>
      <c r="G31" s="29"/>
      <c r="H31" s="29"/>
      <c r="I31" s="59"/>
      <c r="J31" s="60"/>
      <c r="K31" s="30"/>
    </row>
    <row r="32" spans="1:13" x14ac:dyDescent="0.25">
      <c r="B32" s="27"/>
      <c r="C32" s="33"/>
      <c r="D32" s="33"/>
      <c r="E32" s="34"/>
      <c r="F32" s="75"/>
      <c r="G32" s="34"/>
      <c r="H32" s="34"/>
      <c r="I32" s="59"/>
      <c r="J32" s="60"/>
      <c r="K32" s="30"/>
    </row>
    <row r="33" spans="1:18" s="8" customFormat="1" x14ac:dyDescent="0.25">
      <c r="A33" s="30"/>
      <c r="B33" s="27"/>
      <c r="C33" s="33"/>
      <c r="D33" s="35"/>
      <c r="E33" s="61"/>
      <c r="F33" s="83"/>
      <c r="G33" s="61"/>
      <c r="H33" s="61"/>
      <c r="I33" s="59"/>
      <c r="J33" s="60"/>
      <c r="K33" s="62"/>
      <c r="L33" s="62"/>
      <c r="M33" s="62"/>
    </row>
    <row r="34" spans="1:18" s="8" customFormat="1" x14ac:dyDescent="0.25">
      <c r="A34" s="30"/>
      <c r="B34" s="27"/>
      <c r="C34" s="33"/>
      <c r="D34" s="35"/>
      <c r="E34" s="61"/>
      <c r="F34" s="83"/>
      <c r="G34" s="61"/>
      <c r="H34" s="61"/>
      <c r="I34" s="59"/>
      <c r="J34" s="60"/>
      <c r="K34" s="62"/>
      <c r="L34" s="62"/>
      <c r="M34" s="62"/>
    </row>
    <row r="35" spans="1:18" x14ac:dyDescent="0.25">
      <c r="B35" s="27"/>
      <c r="C35" s="28"/>
      <c r="D35" s="28"/>
      <c r="E35" s="29"/>
      <c r="F35" s="82"/>
      <c r="G35" s="29"/>
      <c r="H35" s="29"/>
      <c r="I35" s="59"/>
      <c r="J35" s="60"/>
      <c r="K35" s="30"/>
    </row>
    <row r="36" spans="1:18" x14ac:dyDescent="0.25">
      <c r="B36" s="27"/>
      <c r="C36" s="28"/>
      <c r="D36" s="28"/>
      <c r="E36" s="29"/>
      <c r="F36" s="82"/>
      <c r="G36" s="29"/>
      <c r="H36" s="29"/>
      <c r="I36" s="59"/>
      <c r="J36" s="60"/>
      <c r="K36" s="30"/>
    </row>
    <row r="37" spans="1:18" x14ac:dyDescent="0.25">
      <c r="B37" s="27"/>
      <c r="C37" s="28"/>
      <c r="D37" s="28"/>
      <c r="E37" s="29"/>
      <c r="F37" s="82"/>
      <c r="G37" s="29"/>
      <c r="H37" s="29"/>
      <c r="I37" s="59"/>
      <c r="J37" s="60"/>
      <c r="K37" s="30"/>
    </row>
    <row r="38" spans="1:18" x14ac:dyDescent="0.25">
      <c r="B38" s="27"/>
      <c r="C38" s="28"/>
      <c r="D38" s="28"/>
      <c r="E38" s="29"/>
      <c r="F38" s="82"/>
      <c r="G38" s="29"/>
      <c r="H38" s="29"/>
      <c r="I38" s="59"/>
      <c r="J38" s="60"/>
      <c r="K38" s="30"/>
    </row>
    <row r="39" spans="1:18" x14ac:dyDescent="0.25">
      <c r="C39" s="23"/>
      <c r="D39" s="23"/>
      <c r="E39" s="24"/>
      <c r="F39" s="80"/>
      <c r="G39" s="24"/>
      <c r="H39" s="24"/>
      <c r="J39" s="60"/>
      <c r="K39" s="30"/>
    </row>
    <row r="40" spans="1:18" x14ac:dyDescent="0.25">
      <c r="A40" s="23"/>
      <c r="J40" s="60"/>
      <c r="K40" s="30"/>
    </row>
    <row r="41" spans="1:18" x14ac:dyDescent="0.25">
      <c r="B41" s="27"/>
      <c r="C41" s="23"/>
      <c r="D41" s="23"/>
      <c r="E41" s="36"/>
      <c r="G41" s="36"/>
      <c r="H41" s="36"/>
      <c r="J41" s="60"/>
      <c r="K41" s="63"/>
    </row>
    <row r="42" spans="1:18" s="9" customFormat="1" x14ac:dyDescent="0.25">
      <c r="A42" s="30"/>
      <c r="B42" s="38"/>
      <c r="C42" s="30"/>
      <c r="D42" s="30"/>
      <c r="E42" s="38"/>
      <c r="F42" s="84"/>
      <c r="G42" s="38"/>
      <c r="H42" s="38"/>
      <c r="I42" s="50"/>
      <c r="J42" s="60"/>
      <c r="K42" s="38"/>
      <c r="L42" s="38"/>
      <c r="M42" s="38"/>
    </row>
    <row r="43" spans="1:18" s="9" customFormat="1" x14ac:dyDescent="0.25">
      <c r="A43" s="30"/>
      <c r="B43" s="39"/>
      <c r="C43" s="30"/>
      <c r="D43" s="30"/>
      <c r="E43" s="38"/>
      <c r="F43" s="84"/>
      <c r="G43" s="38"/>
      <c r="H43" s="38"/>
      <c r="I43" s="50"/>
      <c r="J43" s="60"/>
      <c r="K43" s="38"/>
      <c r="L43" s="38"/>
      <c r="M43" s="38"/>
    </row>
    <row r="44" spans="1:18" x14ac:dyDescent="0.25">
      <c r="A44" s="23"/>
      <c r="J44" s="60"/>
      <c r="K44" s="30"/>
      <c r="M44" s="40"/>
      <c r="N44" s="11"/>
      <c r="O44" s="11"/>
      <c r="P44" s="11"/>
      <c r="Q44" s="11"/>
      <c r="R44" s="11"/>
    </row>
    <row r="45" spans="1:18" x14ac:dyDescent="0.25">
      <c r="A45" s="23"/>
      <c r="J45" s="60"/>
      <c r="K45" s="30"/>
      <c r="M45" s="40"/>
      <c r="N45" s="11"/>
      <c r="O45" s="11"/>
      <c r="P45" s="11"/>
      <c r="Q45" s="11"/>
      <c r="R45" s="11"/>
    </row>
    <row r="46" spans="1:18" x14ac:dyDescent="0.25">
      <c r="J46" s="60"/>
    </row>
    <row r="47" spans="1:18" x14ac:dyDescent="0.25">
      <c r="B47" s="40"/>
      <c r="D47" s="41"/>
      <c r="E47" s="42"/>
      <c r="F47" s="85"/>
      <c r="G47" s="42"/>
      <c r="H47" s="42"/>
      <c r="J47" s="60"/>
      <c r="K47" s="30"/>
      <c r="M47" s="40"/>
      <c r="N47" s="11"/>
      <c r="O47" s="11"/>
      <c r="P47" s="11"/>
      <c r="Q47" s="11"/>
      <c r="R47" s="11"/>
    </row>
    <row r="48" spans="1:18" x14ac:dyDescent="0.25">
      <c r="A48" s="23"/>
      <c r="B48" s="40"/>
      <c r="D48" s="41"/>
      <c r="E48" s="42"/>
      <c r="F48" s="85"/>
      <c r="G48" s="42"/>
      <c r="H48" s="42"/>
      <c r="J48" s="60"/>
      <c r="K48" s="30"/>
      <c r="M48" s="40"/>
      <c r="N48" s="11"/>
      <c r="O48" s="11"/>
      <c r="P48" s="11"/>
      <c r="Q48" s="11"/>
      <c r="R48" s="11"/>
    </row>
    <row r="49" spans="1:18" x14ac:dyDescent="0.25">
      <c r="D49" s="41"/>
      <c r="E49" s="40"/>
      <c r="F49" s="85"/>
      <c r="G49" s="40"/>
      <c r="H49" s="40"/>
      <c r="J49" s="60"/>
      <c r="K49" s="63"/>
      <c r="M49" s="40"/>
      <c r="N49" s="11"/>
      <c r="O49" s="11"/>
      <c r="P49" s="11"/>
      <c r="Q49" s="11"/>
      <c r="R49" s="11"/>
    </row>
    <row r="50" spans="1:18" s="5" customFormat="1" x14ac:dyDescent="0.35">
      <c r="A50" s="64"/>
      <c r="B50" s="43"/>
      <c r="C50" s="30"/>
      <c r="D50" s="30"/>
      <c r="E50" s="42"/>
      <c r="F50" s="85"/>
      <c r="G50" s="42"/>
      <c r="H50" s="42"/>
      <c r="I50" s="50"/>
      <c r="J50" s="60"/>
      <c r="K50" s="65"/>
      <c r="L50" s="65"/>
      <c r="M50" s="57"/>
    </row>
    <row r="51" spans="1:18" s="5" customFormat="1" x14ac:dyDescent="0.35">
      <c r="A51" s="64"/>
      <c r="B51" s="43"/>
      <c r="C51" s="30"/>
      <c r="D51" s="30"/>
      <c r="E51" s="42"/>
      <c r="F51" s="85"/>
      <c r="G51" s="42"/>
      <c r="H51" s="42"/>
      <c r="I51" s="50"/>
      <c r="J51" s="60"/>
      <c r="K51" s="65"/>
      <c r="L51" s="65"/>
      <c r="M51" s="38"/>
    </row>
    <row r="52" spans="1:18" s="5" customFormat="1" x14ac:dyDescent="0.35">
      <c r="A52" s="64"/>
      <c r="B52" s="43"/>
      <c r="C52" s="30"/>
      <c r="D52" s="30"/>
      <c r="E52" s="42"/>
      <c r="F52" s="85"/>
      <c r="G52" s="42"/>
      <c r="H52" s="42"/>
      <c r="I52" s="50"/>
      <c r="J52" s="60"/>
      <c r="K52" s="65"/>
      <c r="L52" s="65"/>
      <c r="M52" s="57"/>
    </row>
    <row r="53" spans="1:18" s="8" customFormat="1" x14ac:dyDescent="0.3">
      <c r="A53" s="44"/>
      <c r="B53" s="45"/>
      <c r="C53" s="23"/>
      <c r="D53" s="23"/>
      <c r="E53" s="66"/>
      <c r="F53" s="86"/>
      <c r="G53" s="66"/>
      <c r="H53" s="66"/>
      <c r="I53" s="50"/>
      <c r="J53" s="60"/>
      <c r="K53" s="62"/>
      <c r="L53" s="62"/>
      <c r="M53" s="62"/>
    </row>
    <row r="54" spans="1:18" x14ac:dyDescent="0.25">
      <c r="B54" s="43"/>
      <c r="D54" s="23"/>
      <c r="J54" s="60"/>
      <c r="K54" s="30"/>
    </row>
    <row r="55" spans="1:18" s="10" customFormat="1" ht="26.25" x14ac:dyDescent="0.3">
      <c r="A55" s="44"/>
      <c r="B55" s="45"/>
      <c r="C55" s="46"/>
      <c r="D55" s="46"/>
      <c r="E55" s="66"/>
      <c r="F55" s="86"/>
      <c r="G55" s="66"/>
      <c r="H55" s="66"/>
      <c r="I55" s="50"/>
      <c r="J55" s="60"/>
      <c r="K55" s="62"/>
      <c r="L55" s="62"/>
      <c r="M55" s="62"/>
    </row>
    <row r="56" spans="1:18" x14ac:dyDescent="0.25">
      <c r="A56" s="23"/>
      <c r="B56" s="22"/>
      <c r="C56" s="23"/>
      <c r="D56" s="23"/>
      <c r="E56" s="24"/>
      <c r="F56" s="80"/>
      <c r="G56" s="24"/>
      <c r="H56" s="24"/>
      <c r="J56" s="60"/>
      <c r="K56" s="30"/>
    </row>
    <row r="57" spans="1:18" x14ac:dyDescent="0.25">
      <c r="B57" s="39"/>
      <c r="J57" s="60"/>
      <c r="K57" s="30"/>
    </row>
    <row r="58" spans="1:18" s="5" customFormat="1" x14ac:dyDescent="0.35">
      <c r="A58" s="57"/>
      <c r="B58" s="47"/>
      <c r="C58" s="30"/>
      <c r="D58" s="30"/>
      <c r="E58" s="48"/>
      <c r="F58" s="75"/>
      <c r="G58" s="48"/>
      <c r="H58" s="48"/>
      <c r="I58" s="50"/>
      <c r="J58" s="60"/>
      <c r="K58" s="57"/>
      <c r="L58" s="57"/>
      <c r="M58" s="57"/>
    </row>
    <row r="59" spans="1:18" s="5" customFormat="1" x14ac:dyDescent="0.35">
      <c r="A59" s="57"/>
      <c r="B59" s="49"/>
      <c r="C59" s="30"/>
      <c r="D59" s="67"/>
      <c r="E59" s="57"/>
      <c r="F59" s="84"/>
      <c r="G59" s="57"/>
      <c r="H59" s="57"/>
      <c r="I59" s="50"/>
      <c r="J59" s="60"/>
      <c r="K59" s="57"/>
      <c r="L59" s="57"/>
      <c r="M59" s="57"/>
    </row>
    <row r="60" spans="1:18" s="5" customFormat="1" x14ac:dyDescent="0.35">
      <c r="A60" s="57"/>
      <c r="B60" s="49"/>
      <c r="C60" s="30"/>
      <c r="D60" s="67"/>
      <c r="E60" s="57"/>
      <c r="F60" s="84"/>
      <c r="G60" s="57"/>
      <c r="H60" s="57"/>
      <c r="I60" s="68"/>
      <c r="J60" s="68"/>
      <c r="K60" s="57"/>
      <c r="L60" s="57"/>
      <c r="M60" s="57"/>
    </row>
  </sheetData>
  <mergeCells count="13">
    <mergeCell ref="B19:D19"/>
    <mergeCell ref="H19:I19"/>
    <mergeCell ref="B2:H3"/>
    <mergeCell ref="B4:H4"/>
    <mergeCell ref="B15:D15"/>
    <mergeCell ref="H15:I15"/>
    <mergeCell ref="H18:I18"/>
    <mergeCell ref="B20:E20"/>
    <mergeCell ref="H20:I20"/>
    <mergeCell ref="B21:E21"/>
    <mergeCell ref="H21:I21"/>
    <mergeCell ref="B22:D22"/>
    <mergeCell ref="H22:I22"/>
  </mergeCells>
  <conditionalFormatting sqref="B11">
    <cfRule type="expression" dxfId="1" priority="5">
      <formula>OR(#REF!="",#REF!=0)</formula>
    </cfRule>
  </conditionalFormatting>
  <conditionalFormatting sqref="E10">
    <cfRule type="expression" dxfId="0" priority="1">
      <formula>OR(#REF!="",#REF!=0)</formula>
    </cfRule>
  </conditionalFormatting>
  <pageMargins left="0.25" right="0.25" top="0.75" bottom="0.75" header="0.3" footer="0.3"/>
  <pageSetup paperSize="9" scale="1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неонатальний скринінг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matveychuk</dc:creator>
  <cp:lastModifiedBy>user</cp:lastModifiedBy>
  <cp:lastPrinted>2024-01-19T11:49:09Z</cp:lastPrinted>
  <dcterms:created xsi:type="dcterms:W3CDTF">2014-05-16T11:53:33Z</dcterms:created>
  <dcterms:modified xsi:type="dcterms:W3CDTF">2024-02-14T09:21:21Z</dcterms:modified>
</cp:coreProperties>
</file>