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07C2330E-F563-45DE-BFEA-A320907F4105}" xr6:coauthVersionLast="36" xr6:coauthVersionMax="36" xr10:uidLastSave="{00000000-0000-0000-0000-000000000000}"/>
  <bookViews>
    <workbookView xWindow="0" yWindow="0" windowWidth="26205" windowHeight="12120" xr2:uid="{00000000-000D-0000-FFFF-FFFF00000000}"/>
  </bookViews>
  <sheets>
    <sheet name="Sysmex" sheetId="5" r:id="rId1"/>
    <sheet name="Аркуш3" sheetId="3" r:id="rId2"/>
  </sheets>
  <definedNames>
    <definedName name="_xlnm.Print_Area" localSheetId="0">Sysmex!$A$2:$N$51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5" l="1"/>
  <c r="J7" i="5"/>
  <c r="I7" i="5"/>
  <c r="G7" i="5"/>
  <c r="J36" i="5" l="1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K3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G36" i="5"/>
  <c r="G35" i="5"/>
  <c r="G34" i="5"/>
  <c r="G33" i="5"/>
  <c r="G32" i="5"/>
  <c r="G31" i="5"/>
  <c r="G30" i="5"/>
  <c r="G29" i="5"/>
  <c r="G28" i="5"/>
  <c r="G27" i="5"/>
  <c r="G37" i="5" s="1"/>
  <c r="G26" i="5"/>
  <c r="G25" i="5"/>
  <c r="G24" i="5"/>
  <c r="G23" i="5"/>
  <c r="G22" i="5"/>
  <c r="G21" i="5"/>
  <c r="G20" i="5"/>
  <c r="G19" i="5"/>
  <c r="G18" i="5"/>
  <c r="G17" i="5"/>
  <c r="G16" i="5"/>
  <c r="J8" i="5"/>
  <c r="K8" i="5" s="1"/>
  <c r="J9" i="5"/>
  <c r="K9" i="5" s="1"/>
  <c r="J10" i="5"/>
  <c r="K10" i="5" s="1"/>
  <c r="J11" i="5"/>
  <c r="K11" i="5" s="1"/>
  <c r="J13" i="5"/>
  <c r="K13" i="5" s="1"/>
  <c r="J14" i="5"/>
  <c r="K14" i="5" s="1"/>
  <c r="I10" i="5"/>
  <c r="I11" i="5"/>
  <c r="I13" i="5"/>
  <c r="I14" i="5"/>
  <c r="I9" i="5"/>
  <c r="I8" i="5"/>
  <c r="G8" i="5"/>
  <c r="G9" i="5"/>
  <c r="G10" i="5"/>
  <c r="G11" i="5"/>
  <c r="G13" i="5"/>
  <c r="G14" i="5"/>
  <c r="I37" i="5" l="1"/>
</calcChain>
</file>

<file path=xl/sharedStrings.xml><?xml version="1.0" encoding="utf-8"?>
<sst xmlns="http://schemas.openxmlformats.org/spreadsheetml/2006/main" count="173" uniqueCount="76">
  <si>
    <t>№</t>
  </si>
  <si>
    <t>Міжнародна непатентована назва лікарського засобу / Назва медичного виробу</t>
  </si>
  <si>
    <t>Форма випуску</t>
  </si>
  <si>
    <t>Реагент CELLPACK-DCL, 20L(л)/ CELLPACK-DCL, 20L(л)</t>
  </si>
  <si>
    <t>Реагент Fluorocell  WNR, 82mL(мл)х2/ Fluorocell  WNR, 82mL(мл)х2</t>
  </si>
  <si>
    <t>Реагент Fluorocell WDF/ Fluorocell WDF, 42mL(мл)х2</t>
  </si>
  <si>
    <t>Реагент Fluorocell RET/ Fluorocell RET, 12mL(мл)х2</t>
  </si>
  <si>
    <t>Реагент CELLCLEAN, 50mL (мл)/ CELLCLEAN, 50mL (мл)</t>
  </si>
  <si>
    <t>XN CHECK LEVEL 2 (1 X 3 ML)</t>
  </si>
  <si>
    <t>Загальна кількість</t>
  </si>
  <si>
    <t>Загальна сума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</si>
  <si>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</si>
  <si>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</si>
  <si>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>Декларація про відповідність №4 від 24.01.2020</t>
  </si>
  <si>
    <t>Ціна середня, з ПДВ, грн.</t>
  </si>
  <si>
    <t>Цінова пропозиція фірми №2,  з ПДВ, за 1 одиницю, грн.</t>
  </si>
  <si>
    <t>Цінова пропозиція фірми №1, з ПДВ за 1 одиницю, грн.</t>
  </si>
  <si>
    <t>Загальна сума, грн.</t>
  </si>
  <si>
    <t xml:space="preserve">НАЦІОНАЛЬНИЙ КЛАСИФІКАТОР УКРАЇНИ
Єдиний закупівельний словник ДК 021:2015  </t>
  </si>
  <si>
    <t>Завідувач лабораторії медико-генетичного центру</t>
  </si>
  <si>
    <t>С.С.Чернишук</t>
  </si>
  <si>
    <t>Т.П. Іванова</t>
  </si>
  <si>
    <t>Н.В. Ольхович</t>
  </si>
  <si>
    <t>Реагент CELLPACK, 20 л</t>
  </si>
  <si>
    <t>пак</t>
  </si>
  <si>
    <t>Stromatolyser-WH, лізуючий розчин, 3*500 мл</t>
  </si>
  <si>
    <t>Eightcheck-3WP-N, контрольна кров, нормальні значення, 1,5мл</t>
  </si>
  <si>
    <t>фл</t>
  </si>
  <si>
    <t>Eightcheck-3WP-L, контрольна кров, низькі значення, 1,5 мл</t>
  </si>
  <si>
    <t>Eightcheck-3WP-H, контрольна кров, високі значення, 1,5 мл</t>
  </si>
  <si>
    <t>Латексні калібратори (6 тестів)/ Latex Calibrator</t>
  </si>
  <si>
    <t>Латексні контролі (30 тестів)/ Latex Controls (30 Tests)</t>
  </si>
  <si>
    <t>Реагент Lysercell WNR, 5L(л)/Lysercell WNR, 5L(л)</t>
  </si>
  <si>
    <t>Реагент Lysercell WDF/ Lysercell WDF, 2L(л)</t>
  </si>
  <si>
    <t>Реагент Fluorocell WDF/ Fluorocell WDF, 22mL(мл)х2</t>
  </si>
  <si>
    <t>Реагент Lysercell WPC, 1,5L(л)х2/ Lysercell WPC, 1,5L(л)х2</t>
  </si>
  <si>
    <t>Реагент Fluorocell  WPC, 12mL(мл)х2/ Fluorocell  WPC, 12mL(мл)х2</t>
  </si>
  <si>
    <t>Реагент CELLPACK DFL, 1,5L(л)х2/ CELLPACK DFL, 1,5L(л)х2</t>
  </si>
  <si>
    <t>Розчин очищення SP автоматичних систем/ SP CLEANING SOLUTION FOR SP AUTOMATED SYSTEMS</t>
  </si>
  <si>
    <t>Розчин МЕЙ ГРЮНВАЛЬД для забарвлення медулярних клітин та мазків крові для автоматичних систем SP/ MAY GRÜNWALD SOLUTION FOR SP SYSTEMS</t>
  </si>
  <si>
    <t>Розчин ГІМЗА для забарвлення медулярних клітин та мазків крові для автоматичних систем SP/ GIEMSA SOLUTION FOR SP SYSTEMS</t>
  </si>
  <si>
    <t>Розчин буферний PH=7.0 для автоматичних систем SP, 5L(л)/ PH=7.0 BUFFER SOLUTION FOR SP AUTOMATED SYSTEMS, 5L(л)</t>
  </si>
  <si>
    <t>Розчин для промивання SP-RINSE, 10L(л)/ SP-RINSE, 10L(л)</t>
  </si>
  <si>
    <t>Реагент SULFOLYSER, 500 mL(мл)х3/ SULFOLYSER, 500 mL(мл)х3</t>
  </si>
  <si>
    <t>XN CHECK LEVEL 1 (1 X 3 ML)</t>
  </si>
  <si>
    <t>XN CHECK LEVEL 3 (1 X 3 ML)</t>
  </si>
  <si>
    <t>XN CHECK BF (2X 3X3 ML)</t>
  </si>
  <si>
    <t>Медико-технічні вимоги на закупівлю реагентів та витратних матеріалів для Референс-лабораторії з лабораторної діагностики онкогематологічних захворювань Українського Референс-центру з клінічної лабораторної діагностики та метрології  в 2024 р.</t>
  </si>
  <si>
    <t>33690000-3 «Лікарські засоби різні»</t>
  </si>
  <si>
    <t>55971 - Швидкість осідання еритроцитів (ШОЕ) IVD, калібратор</t>
  </si>
  <si>
    <t>Декларація про відповідність №1/ALF від 21.12.2022</t>
  </si>
  <si>
    <t>55855 - Підрахунок клітин крові IVD, реагент</t>
  </si>
  <si>
    <t>55972 - Швидкість осідання
еритроцитів (ШОЕ) IVD,
контрольний матеріал</t>
  </si>
  <si>
    <t>59058 - Миючий / очищуючий розчин ІВД, для автоматизованих / полуавтоматізіванних систем</t>
  </si>
  <si>
    <t>59058 - Миючий / очищуючий розчин IVD, для автоматизованих / полуавтоматізіванних систем</t>
  </si>
  <si>
    <t>Декларація про відповідність №1/RAL віл 25.07.2019</t>
  </si>
  <si>
    <t>Висновок Державної служби України з питань безпечності харчових продуктів та захисту споживачів</t>
  </si>
  <si>
    <t>Декларація про відповідність №5 від 10.12.2020</t>
  </si>
  <si>
    <t>55866 - Підрахунок клітин крові IVD, контрольний матеріал</t>
  </si>
  <si>
    <t>55866 - Підрахунок клітин крові IVD, (діагностика in vitro),контрольний матеріал</t>
  </si>
  <si>
    <t>Голова робочої групи:             Медичний директор  з медичних питань НДСЛ "ОХМАТДИТ" МОЗ України</t>
  </si>
  <si>
    <t>Члени робочої групи:               Медичний директор  НДСЛ "ОХМАТДИТ" МОЗ України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</si>
  <si>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</si>
  <si>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</si>
  <si>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</si>
  <si>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</si>
  <si>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Українського Референс-центру з клінічної лабораторної діагностики та метрологі</t>
  </si>
  <si>
    <t>В.Г. Яновська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</si>
  <si>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</si>
  <si>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</si>
  <si>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Загальна сума фірми №1, грн.</t>
  </si>
  <si>
    <t>Загальна сума фірми №2, грн.</t>
  </si>
  <si>
    <t>ОБГРУНТУВАННЯ</t>
  </si>
  <si>
    <t xml:space="preserve">  Реагенти до гематологічного аналізатора XP-300 (закрита система) (Гематологічні дослідження)</t>
  </si>
  <si>
    <t xml:space="preserve"> Реагенти до аналізатора ШОЕ Alifax Roller 20 PN (Гематологічні дослідження)</t>
  </si>
  <si>
    <t xml:space="preserve">  Реагенти для автоматичної гематологічної станції  XN-1500, автоматичного гематологічного аналізатора XN-L 350 (Гематологічні дослідження)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</si>
</sst>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7" fillId="0" borderId="0" xfId="0" applyFont="1"/>
    <xf numFmtId="0" fontId="4" fillId="0" borderId="0" xfId="0" applyFont="1" applyAlignment="1">
      <alignment horizontal="center"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6" fillId="0" borderId="2" xfId="2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/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5">
    <cellStyle name="Звичайний" xfId="0" builtinId="0"/>
    <cellStyle name="Звичайний 2" xfId="1" xr:uid="{00000000-0005-0000-0000-000000000000}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zoomScale="80" zoomScaleNormal="80" workbookViewId="0">
      <selection activeCell="R8" sqref="R8"/>
    </sheetView>
  </sheetViews>
  <sheetFormatPr defaultRowHeight="15" x14ac:dyDescent="0.25"/>
  <cols>
    <col min="2" max="2" width="6.42578125" style="1" customWidth="1"/>
    <col min="3" max="3" width="44.85546875" customWidth="1"/>
    <col min="4" max="4" width="10" style="1" customWidth="1"/>
    <col min="5" max="5" width="9.28515625" style="37" customWidth="1"/>
    <col min="6" max="6" width="13.85546875" style="37" customWidth="1"/>
    <col min="7" max="7" width="13" style="1" customWidth="1"/>
    <col min="8" max="8" width="13.28515625" style="7" customWidth="1"/>
    <col min="9" max="9" width="13" style="1" customWidth="1"/>
    <col min="10" max="10" width="12.42578125" style="1" customWidth="1"/>
    <col min="11" max="11" width="13.42578125" style="1" customWidth="1"/>
    <col min="12" max="12" width="24.42578125" style="1" customWidth="1"/>
    <col min="13" max="13" width="32.28515625" style="1" customWidth="1"/>
    <col min="14" max="14" width="27.7109375" style="2" customWidth="1"/>
  </cols>
  <sheetData>
    <row r="1" spans="2:14" ht="21" x14ac:dyDescent="0.35">
      <c r="C1" s="42" t="s">
        <v>72</v>
      </c>
      <c r="D1" s="42"/>
      <c r="E1" s="42"/>
      <c r="F1" s="42"/>
      <c r="G1" s="42"/>
      <c r="H1" s="42"/>
      <c r="I1" s="42"/>
      <c r="J1" s="42"/>
      <c r="K1" s="42"/>
      <c r="L1" s="42"/>
      <c r="M1" s="42"/>
    </row>
    <row r="3" spans="2:14" ht="56.25" customHeight="1" x14ac:dyDescent="0.25">
      <c r="B3" s="43" t="s">
        <v>47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2:14" ht="93.75" customHeight="1" x14ac:dyDescent="0.25">
      <c r="B4" s="10" t="s">
        <v>0</v>
      </c>
      <c r="C4" s="10" t="s">
        <v>1</v>
      </c>
      <c r="D4" s="11" t="s">
        <v>2</v>
      </c>
      <c r="E4" s="38" t="s">
        <v>9</v>
      </c>
      <c r="F4" s="38" t="s">
        <v>16</v>
      </c>
      <c r="G4" s="8" t="s">
        <v>70</v>
      </c>
      <c r="H4" s="11" t="s">
        <v>15</v>
      </c>
      <c r="I4" s="8" t="s">
        <v>71</v>
      </c>
      <c r="J4" s="8" t="s">
        <v>14</v>
      </c>
      <c r="K4" s="8" t="s">
        <v>17</v>
      </c>
      <c r="L4" s="3" t="s">
        <v>18</v>
      </c>
      <c r="M4" s="8" t="s">
        <v>11</v>
      </c>
      <c r="N4" s="9" t="s">
        <v>12</v>
      </c>
    </row>
    <row r="5" spans="2:14" x14ac:dyDescent="0.25">
      <c r="B5" s="12">
        <v>1</v>
      </c>
      <c r="C5" s="12">
        <v>2</v>
      </c>
      <c r="D5" s="12">
        <v>3</v>
      </c>
      <c r="E5" s="13">
        <v>4</v>
      </c>
      <c r="F5" s="13">
        <v>5</v>
      </c>
      <c r="G5" s="12">
        <v>6</v>
      </c>
      <c r="H5" s="12">
        <v>7</v>
      </c>
      <c r="I5" s="12">
        <v>8</v>
      </c>
      <c r="J5" s="12">
        <v>9</v>
      </c>
      <c r="K5" s="12">
        <v>10</v>
      </c>
      <c r="L5" s="12">
        <v>11</v>
      </c>
      <c r="M5" s="12">
        <v>12</v>
      </c>
      <c r="N5" s="12">
        <v>13</v>
      </c>
    </row>
    <row r="6" spans="2:14" ht="27.75" customHeight="1" x14ac:dyDescent="0.25">
      <c r="B6" s="44" t="s">
        <v>73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2:14" s="23" customFormat="1" ht="35.1" customHeight="1" x14ac:dyDescent="0.25">
      <c r="B7" s="13">
        <v>1</v>
      </c>
      <c r="C7" s="14" t="s">
        <v>23</v>
      </c>
      <c r="D7" s="15" t="s">
        <v>24</v>
      </c>
      <c r="E7" s="17">
        <v>1</v>
      </c>
      <c r="F7" s="18">
        <v>3708.9</v>
      </c>
      <c r="G7" s="19">
        <f>E7*F7</f>
        <v>3708.9</v>
      </c>
      <c r="H7" s="20">
        <v>3820.17</v>
      </c>
      <c r="I7" s="19">
        <f>E7*H7</f>
        <v>3820.17</v>
      </c>
      <c r="J7" s="19">
        <f>(F7+H7)/2</f>
        <v>3764.5349999999999</v>
      </c>
      <c r="K7" s="19">
        <f>E7*J7</f>
        <v>3764.5349999999999</v>
      </c>
      <c r="L7" s="25" t="s">
        <v>48</v>
      </c>
      <c r="M7" s="26" t="s">
        <v>51</v>
      </c>
      <c r="N7" s="26" t="s">
        <v>57</v>
      </c>
    </row>
    <row r="8" spans="2:14" s="23" customFormat="1" ht="35.1" customHeight="1" x14ac:dyDescent="0.25">
      <c r="B8" s="13">
        <v>2</v>
      </c>
      <c r="C8" s="14" t="s">
        <v>25</v>
      </c>
      <c r="D8" s="15" t="s">
        <v>24</v>
      </c>
      <c r="E8" s="17">
        <v>2</v>
      </c>
      <c r="F8" s="18">
        <v>12581.55</v>
      </c>
      <c r="G8" s="19">
        <f>E8*F8</f>
        <v>25163.1</v>
      </c>
      <c r="H8" s="20">
        <v>12959</v>
      </c>
      <c r="I8" s="19">
        <f>E8*H8</f>
        <v>25918</v>
      </c>
      <c r="J8" s="19">
        <f>(F8+H8)/2</f>
        <v>12770.275</v>
      </c>
      <c r="K8" s="19">
        <f>E8*J8</f>
        <v>25540.55</v>
      </c>
      <c r="L8" s="25" t="s">
        <v>48</v>
      </c>
      <c r="M8" s="26" t="s">
        <v>51</v>
      </c>
      <c r="N8" s="26" t="s">
        <v>57</v>
      </c>
    </row>
    <row r="9" spans="2:14" s="23" customFormat="1" ht="49.5" customHeight="1" x14ac:dyDescent="0.25">
      <c r="B9" s="13">
        <v>3</v>
      </c>
      <c r="C9" s="14" t="s">
        <v>26</v>
      </c>
      <c r="D9" s="15" t="s">
        <v>27</v>
      </c>
      <c r="E9" s="17">
        <v>6</v>
      </c>
      <c r="F9" s="18">
        <v>1296.45</v>
      </c>
      <c r="G9" s="19">
        <f>E9*F9</f>
        <v>7778.7000000000007</v>
      </c>
      <c r="H9" s="20">
        <v>1335.34</v>
      </c>
      <c r="I9" s="19">
        <f>E9*H9</f>
        <v>8012.0399999999991</v>
      </c>
      <c r="J9" s="19">
        <f>(F9+H9)/2</f>
        <v>1315.895</v>
      </c>
      <c r="K9" s="19">
        <f>E9*J9</f>
        <v>7895.37</v>
      </c>
      <c r="L9" s="25" t="s">
        <v>48</v>
      </c>
      <c r="M9" s="26" t="s">
        <v>59</v>
      </c>
      <c r="N9" s="26" t="s">
        <v>57</v>
      </c>
    </row>
    <row r="10" spans="2:14" s="23" customFormat="1" ht="49.5" customHeight="1" x14ac:dyDescent="0.25">
      <c r="B10" s="13">
        <v>4</v>
      </c>
      <c r="C10" s="14" t="s">
        <v>28</v>
      </c>
      <c r="D10" s="15" t="s">
        <v>27</v>
      </c>
      <c r="E10" s="17">
        <v>5</v>
      </c>
      <c r="F10" s="18">
        <v>1296.45</v>
      </c>
      <c r="G10" s="19">
        <f>E10*F10</f>
        <v>6482.25</v>
      </c>
      <c r="H10" s="20">
        <v>1335.34</v>
      </c>
      <c r="I10" s="19">
        <f>E10*H10</f>
        <v>6676.7</v>
      </c>
      <c r="J10" s="19">
        <f>(F10+H10)/2</f>
        <v>1315.895</v>
      </c>
      <c r="K10" s="19">
        <f>E10*J10</f>
        <v>6579.4750000000004</v>
      </c>
      <c r="L10" s="25" t="s">
        <v>48</v>
      </c>
      <c r="M10" s="26" t="s">
        <v>59</v>
      </c>
      <c r="N10" s="26" t="s">
        <v>57</v>
      </c>
    </row>
    <row r="11" spans="2:14" s="23" customFormat="1" ht="47.25" customHeight="1" x14ac:dyDescent="0.25">
      <c r="B11" s="13">
        <v>5</v>
      </c>
      <c r="C11" s="14" t="s">
        <v>29</v>
      </c>
      <c r="D11" s="15" t="s">
        <v>27</v>
      </c>
      <c r="E11" s="17">
        <v>4</v>
      </c>
      <c r="F11" s="18">
        <v>1532.7</v>
      </c>
      <c r="G11" s="19">
        <f>E11*F11</f>
        <v>6130.8</v>
      </c>
      <c r="H11" s="20">
        <v>1578.68</v>
      </c>
      <c r="I11" s="19">
        <f>E11*H11</f>
        <v>6314.72</v>
      </c>
      <c r="J11" s="19">
        <f>(F11+H11)/2</f>
        <v>1555.69</v>
      </c>
      <c r="K11" s="19">
        <f>E11*J11</f>
        <v>6222.76</v>
      </c>
      <c r="L11" s="25" t="s">
        <v>48</v>
      </c>
      <c r="M11" s="26" t="s">
        <v>59</v>
      </c>
      <c r="N11" s="26" t="s">
        <v>57</v>
      </c>
    </row>
    <row r="12" spans="2:14" s="23" customFormat="1" ht="30.75" customHeight="1" x14ac:dyDescent="0.25">
      <c r="B12" s="50" t="s">
        <v>74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2:14" s="23" customFormat="1" ht="53.25" customHeight="1" x14ac:dyDescent="0.25">
      <c r="B13" s="13">
        <v>1</v>
      </c>
      <c r="C13" s="14" t="s">
        <v>30</v>
      </c>
      <c r="D13" s="15" t="s">
        <v>24</v>
      </c>
      <c r="E13" s="17">
        <v>1</v>
      </c>
      <c r="F13" s="18">
        <v>12446.1</v>
      </c>
      <c r="G13" s="19">
        <f>E13*F13</f>
        <v>12446.1</v>
      </c>
      <c r="H13" s="20">
        <v>12819.48</v>
      </c>
      <c r="I13" s="19">
        <f>E13*H13</f>
        <v>12819.48</v>
      </c>
      <c r="J13" s="19">
        <f>(F13+H13)/2</f>
        <v>12632.79</v>
      </c>
      <c r="K13" s="19">
        <f>E13*J13</f>
        <v>12632.79</v>
      </c>
      <c r="L13" s="21" t="s">
        <v>48</v>
      </c>
      <c r="M13" s="22" t="s">
        <v>49</v>
      </c>
      <c r="N13" s="13" t="s">
        <v>50</v>
      </c>
    </row>
    <row r="14" spans="2:14" s="23" customFormat="1" ht="50.1" customHeight="1" x14ac:dyDescent="0.25">
      <c r="B14" s="13">
        <v>2</v>
      </c>
      <c r="C14" s="14" t="s">
        <v>31</v>
      </c>
      <c r="D14" s="15" t="s">
        <v>24</v>
      </c>
      <c r="E14" s="17">
        <v>3</v>
      </c>
      <c r="F14" s="18">
        <v>33053.85</v>
      </c>
      <c r="G14" s="19">
        <f>E14*F14</f>
        <v>99161.549999999988</v>
      </c>
      <c r="H14" s="20">
        <v>34045.47</v>
      </c>
      <c r="I14" s="19">
        <f>E14*H14</f>
        <v>102136.41</v>
      </c>
      <c r="J14" s="19">
        <f>(F14+H14)/2</f>
        <v>33549.660000000003</v>
      </c>
      <c r="K14" s="19">
        <f>E14*J14</f>
        <v>100648.98000000001</v>
      </c>
      <c r="L14" s="21" t="s">
        <v>48</v>
      </c>
      <c r="M14" s="24" t="s">
        <v>52</v>
      </c>
      <c r="N14" s="13" t="s">
        <v>50</v>
      </c>
    </row>
    <row r="15" spans="2:14" s="23" customFormat="1" ht="33" customHeight="1" x14ac:dyDescent="0.25">
      <c r="B15" s="50" t="s">
        <v>75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</row>
    <row r="16" spans="2:14" s="23" customFormat="1" ht="35.1" customHeight="1" x14ac:dyDescent="0.25">
      <c r="B16" s="27">
        <v>1</v>
      </c>
      <c r="C16" s="14" t="s">
        <v>3</v>
      </c>
      <c r="D16" s="28" t="s">
        <v>24</v>
      </c>
      <c r="E16" s="17">
        <v>40</v>
      </c>
      <c r="F16" s="18">
        <v>3669.75</v>
      </c>
      <c r="G16" s="19">
        <f t="shared" ref="G16:G36" si="0">E16*F16</f>
        <v>146790</v>
      </c>
      <c r="H16" s="19">
        <v>3779.84</v>
      </c>
      <c r="I16" s="19">
        <f t="shared" ref="I16:I36" si="1">E16*H16</f>
        <v>151193.60000000001</v>
      </c>
      <c r="J16" s="19">
        <f t="shared" ref="J16:J36" si="2">(F16+H16)/2</f>
        <v>3724.7950000000001</v>
      </c>
      <c r="K16" s="19">
        <f t="shared" ref="K16:K36" si="3">E16*J16</f>
        <v>148991.79999999999</v>
      </c>
      <c r="L16" s="25" t="s">
        <v>48</v>
      </c>
      <c r="M16" s="26" t="s">
        <v>51</v>
      </c>
      <c r="N16" s="26" t="s">
        <v>13</v>
      </c>
    </row>
    <row r="17" spans="2:14" s="23" customFormat="1" ht="35.1" customHeight="1" x14ac:dyDescent="0.25">
      <c r="B17" s="27">
        <v>2</v>
      </c>
      <c r="C17" s="14" t="s">
        <v>32</v>
      </c>
      <c r="D17" s="28" t="s">
        <v>24</v>
      </c>
      <c r="E17" s="17">
        <v>1</v>
      </c>
      <c r="F17" s="18">
        <v>3339.9</v>
      </c>
      <c r="G17" s="19">
        <f t="shared" si="0"/>
        <v>3339.9</v>
      </c>
      <c r="H17" s="19">
        <v>3440.1</v>
      </c>
      <c r="I17" s="19">
        <f t="shared" si="1"/>
        <v>3440.1</v>
      </c>
      <c r="J17" s="19">
        <f t="shared" si="2"/>
        <v>3390</v>
      </c>
      <c r="K17" s="19">
        <f t="shared" si="3"/>
        <v>3390</v>
      </c>
      <c r="L17" s="25" t="s">
        <v>48</v>
      </c>
      <c r="M17" s="26" t="s">
        <v>51</v>
      </c>
      <c r="N17" s="26" t="s">
        <v>13</v>
      </c>
    </row>
    <row r="18" spans="2:14" s="23" customFormat="1" ht="35.1" customHeight="1" x14ac:dyDescent="0.25">
      <c r="B18" s="27">
        <v>3</v>
      </c>
      <c r="C18" s="14" t="s">
        <v>4</v>
      </c>
      <c r="D18" s="28" t="s">
        <v>24</v>
      </c>
      <c r="E18" s="17">
        <v>1</v>
      </c>
      <c r="F18" s="18">
        <v>10686.15</v>
      </c>
      <c r="G18" s="19">
        <f t="shared" si="0"/>
        <v>10686.15</v>
      </c>
      <c r="H18" s="19">
        <v>11006.73</v>
      </c>
      <c r="I18" s="19">
        <f t="shared" si="1"/>
        <v>11006.73</v>
      </c>
      <c r="J18" s="19">
        <f t="shared" si="2"/>
        <v>10846.439999999999</v>
      </c>
      <c r="K18" s="19">
        <f t="shared" si="3"/>
        <v>10846.439999999999</v>
      </c>
      <c r="L18" s="25" t="s">
        <v>48</v>
      </c>
      <c r="M18" s="26" t="s">
        <v>51</v>
      </c>
      <c r="N18" s="26" t="s">
        <v>13</v>
      </c>
    </row>
    <row r="19" spans="2:14" s="23" customFormat="1" ht="35.1" customHeight="1" x14ac:dyDescent="0.25">
      <c r="B19" s="27">
        <v>4</v>
      </c>
      <c r="C19" s="14" t="s">
        <v>33</v>
      </c>
      <c r="D19" s="28" t="s">
        <v>24</v>
      </c>
      <c r="E19" s="17">
        <v>20</v>
      </c>
      <c r="F19" s="18">
        <v>4901.8500000000004</v>
      </c>
      <c r="G19" s="19">
        <f t="shared" si="0"/>
        <v>98037</v>
      </c>
      <c r="H19" s="19">
        <v>5048.91</v>
      </c>
      <c r="I19" s="19">
        <f t="shared" si="1"/>
        <v>100978.2</v>
      </c>
      <c r="J19" s="19">
        <f t="shared" si="2"/>
        <v>4975.38</v>
      </c>
      <c r="K19" s="19">
        <f t="shared" si="3"/>
        <v>99507.6</v>
      </c>
      <c r="L19" s="25" t="s">
        <v>48</v>
      </c>
      <c r="M19" s="26" t="s">
        <v>51</v>
      </c>
      <c r="N19" s="26" t="s">
        <v>13</v>
      </c>
    </row>
    <row r="20" spans="2:14" s="23" customFormat="1" ht="35.1" customHeight="1" x14ac:dyDescent="0.25">
      <c r="B20" s="27">
        <v>5</v>
      </c>
      <c r="C20" s="14" t="s">
        <v>34</v>
      </c>
      <c r="D20" s="28" t="s">
        <v>24</v>
      </c>
      <c r="E20" s="16">
        <v>1</v>
      </c>
      <c r="F20" s="18">
        <v>27776.25</v>
      </c>
      <c r="G20" s="19">
        <f t="shared" si="0"/>
        <v>27776.25</v>
      </c>
      <c r="H20" s="19">
        <v>28609.54</v>
      </c>
      <c r="I20" s="19">
        <f t="shared" si="1"/>
        <v>28609.54</v>
      </c>
      <c r="J20" s="19">
        <f t="shared" si="2"/>
        <v>28192.895</v>
      </c>
      <c r="K20" s="19">
        <f t="shared" si="3"/>
        <v>28192.895</v>
      </c>
      <c r="L20" s="25" t="s">
        <v>48</v>
      </c>
      <c r="M20" s="26" t="s">
        <v>51</v>
      </c>
      <c r="N20" s="26" t="s">
        <v>13</v>
      </c>
    </row>
    <row r="21" spans="2:14" s="23" customFormat="1" ht="35.1" customHeight="1" x14ac:dyDescent="0.25">
      <c r="B21" s="27">
        <v>6</v>
      </c>
      <c r="C21" s="14" t="s">
        <v>35</v>
      </c>
      <c r="D21" s="28" t="s">
        <v>24</v>
      </c>
      <c r="E21" s="16">
        <v>1</v>
      </c>
      <c r="F21" s="18">
        <v>17824.5</v>
      </c>
      <c r="G21" s="19">
        <f t="shared" si="0"/>
        <v>17824.5</v>
      </c>
      <c r="H21" s="19">
        <v>18359.240000000002</v>
      </c>
      <c r="I21" s="19">
        <f t="shared" si="1"/>
        <v>18359.240000000002</v>
      </c>
      <c r="J21" s="19">
        <f t="shared" si="2"/>
        <v>18091.870000000003</v>
      </c>
      <c r="K21" s="19">
        <f t="shared" si="3"/>
        <v>18091.870000000003</v>
      </c>
      <c r="L21" s="25" t="s">
        <v>48</v>
      </c>
      <c r="M21" s="26" t="s">
        <v>51</v>
      </c>
      <c r="N21" s="26" t="s">
        <v>13</v>
      </c>
    </row>
    <row r="22" spans="2:14" s="23" customFormat="1" ht="35.1" customHeight="1" x14ac:dyDescent="0.25">
      <c r="B22" s="27">
        <v>7</v>
      </c>
      <c r="C22" s="14" t="s">
        <v>36</v>
      </c>
      <c r="D22" s="28" t="s">
        <v>24</v>
      </c>
      <c r="E22" s="17">
        <v>10</v>
      </c>
      <c r="F22" s="18">
        <v>41590.35</v>
      </c>
      <c r="G22" s="19">
        <f t="shared" si="0"/>
        <v>415903.5</v>
      </c>
      <c r="H22" s="19">
        <v>42838.06</v>
      </c>
      <c r="I22" s="19">
        <f t="shared" si="1"/>
        <v>428380.6</v>
      </c>
      <c r="J22" s="19">
        <f t="shared" si="2"/>
        <v>42214.205000000002</v>
      </c>
      <c r="K22" s="19">
        <f t="shared" si="3"/>
        <v>422142.05000000005</v>
      </c>
      <c r="L22" s="25" t="s">
        <v>48</v>
      </c>
      <c r="M22" s="26" t="s">
        <v>51</v>
      </c>
      <c r="N22" s="26" t="s">
        <v>13</v>
      </c>
    </row>
    <row r="23" spans="2:14" s="23" customFormat="1" ht="35.1" customHeight="1" x14ac:dyDescent="0.25">
      <c r="B23" s="27">
        <v>8</v>
      </c>
      <c r="C23" s="14" t="s">
        <v>37</v>
      </c>
      <c r="D23" s="28" t="s">
        <v>24</v>
      </c>
      <c r="E23" s="17">
        <v>2</v>
      </c>
      <c r="F23" s="18">
        <v>15669.45</v>
      </c>
      <c r="G23" s="19">
        <f t="shared" si="0"/>
        <v>31338.9</v>
      </c>
      <c r="H23" s="19">
        <v>16139.53</v>
      </c>
      <c r="I23" s="19">
        <f t="shared" si="1"/>
        <v>32279.06</v>
      </c>
      <c r="J23" s="19">
        <f t="shared" si="2"/>
        <v>15904.490000000002</v>
      </c>
      <c r="K23" s="19">
        <f t="shared" si="3"/>
        <v>31808.980000000003</v>
      </c>
      <c r="L23" s="25" t="s">
        <v>48</v>
      </c>
      <c r="M23" s="26" t="s">
        <v>51</v>
      </c>
      <c r="N23" s="26" t="s">
        <v>13</v>
      </c>
    </row>
    <row r="24" spans="2:14" s="23" customFormat="1" ht="35.1" customHeight="1" x14ac:dyDescent="0.25">
      <c r="B24" s="27">
        <v>9</v>
      </c>
      <c r="C24" s="14" t="s">
        <v>6</v>
      </c>
      <c r="D24" s="28" t="s">
        <v>24</v>
      </c>
      <c r="E24" s="17">
        <v>1</v>
      </c>
      <c r="F24" s="18">
        <v>31338.45</v>
      </c>
      <c r="G24" s="19">
        <f t="shared" si="0"/>
        <v>31338.45</v>
      </c>
      <c r="H24" s="19">
        <v>32278.6</v>
      </c>
      <c r="I24" s="19">
        <f t="shared" si="1"/>
        <v>32278.6</v>
      </c>
      <c r="J24" s="19">
        <f t="shared" si="2"/>
        <v>31808.525000000001</v>
      </c>
      <c r="K24" s="19">
        <f t="shared" si="3"/>
        <v>31808.525000000001</v>
      </c>
      <c r="L24" s="25" t="s">
        <v>48</v>
      </c>
      <c r="M24" s="22" t="s">
        <v>51</v>
      </c>
      <c r="N24" s="26" t="s">
        <v>13</v>
      </c>
    </row>
    <row r="25" spans="2:14" s="23" customFormat="1" ht="50.1" customHeight="1" x14ac:dyDescent="0.25">
      <c r="B25" s="27">
        <v>10</v>
      </c>
      <c r="C25" s="14" t="s">
        <v>7</v>
      </c>
      <c r="D25" s="28" t="s">
        <v>24</v>
      </c>
      <c r="E25" s="17">
        <v>18</v>
      </c>
      <c r="F25" s="18">
        <v>4953.1499999999996</v>
      </c>
      <c r="G25" s="19">
        <f t="shared" si="0"/>
        <v>89156.7</v>
      </c>
      <c r="H25" s="19">
        <v>5101.74</v>
      </c>
      <c r="I25" s="19">
        <f t="shared" si="1"/>
        <v>91831.319999999992</v>
      </c>
      <c r="J25" s="19">
        <f t="shared" si="2"/>
        <v>5027.4449999999997</v>
      </c>
      <c r="K25" s="19">
        <f t="shared" si="3"/>
        <v>90494.01</v>
      </c>
      <c r="L25" s="25" t="s">
        <v>48</v>
      </c>
      <c r="M25" s="26" t="s">
        <v>53</v>
      </c>
      <c r="N25" s="26" t="s">
        <v>13</v>
      </c>
    </row>
    <row r="26" spans="2:14" s="23" customFormat="1" ht="50.1" customHeight="1" x14ac:dyDescent="0.25">
      <c r="B26" s="27">
        <v>11</v>
      </c>
      <c r="C26" s="14" t="s">
        <v>38</v>
      </c>
      <c r="D26" s="28" t="s">
        <v>24</v>
      </c>
      <c r="E26" s="17">
        <v>8</v>
      </c>
      <c r="F26" s="18">
        <v>2750.4</v>
      </c>
      <c r="G26" s="19">
        <f t="shared" si="0"/>
        <v>22003.200000000001</v>
      </c>
      <c r="H26" s="19">
        <v>2832.91</v>
      </c>
      <c r="I26" s="19">
        <f t="shared" si="1"/>
        <v>22663.279999999999</v>
      </c>
      <c r="J26" s="19">
        <f t="shared" si="2"/>
        <v>2791.6549999999997</v>
      </c>
      <c r="K26" s="19">
        <f t="shared" si="3"/>
        <v>22333.239999999998</v>
      </c>
      <c r="L26" s="25" t="s">
        <v>48</v>
      </c>
      <c r="M26" s="26" t="s">
        <v>54</v>
      </c>
      <c r="N26" s="26" t="s">
        <v>55</v>
      </c>
    </row>
    <row r="27" spans="2:14" s="23" customFormat="1" ht="65.099999999999994" customHeight="1" x14ac:dyDescent="0.25">
      <c r="B27" s="27">
        <v>12</v>
      </c>
      <c r="C27" s="14" t="s">
        <v>39</v>
      </c>
      <c r="D27" s="28" t="s">
        <v>24</v>
      </c>
      <c r="E27" s="17">
        <v>4</v>
      </c>
      <c r="F27" s="18">
        <v>4504.95</v>
      </c>
      <c r="G27" s="19">
        <f t="shared" si="0"/>
        <v>18019.8</v>
      </c>
      <c r="H27" s="19">
        <v>4640.1000000000004</v>
      </c>
      <c r="I27" s="19">
        <f t="shared" si="1"/>
        <v>18560.400000000001</v>
      </c>
      <c r="J27" s="19">
        <f t="shared" si="2"/>
        <v>4572.5249999999996</v>
      </c>
      <c r="K27" s="19">
        <f t="shared" si="3"/>
        <v>18290.099999999999</v>
      </c>
      <c r="L27" s="25" t="s">
        <v>48</v>
      </c>
      <c r="M27" s="26" t="s">
        <v>51</v>
      </c>
      <c r="N27" s="26" t="s">
        <v>55</v>
      </c>
    </row>
    <row r="28" spans="2:14" s="23" customFormat="1" ht="50.1" customHeight="1" x14ac:dyDescent="0.25">
      <c r="B28" s="27">
        <v>13</v>
      </c>
      <c r="C28" s="14" t="s">
        <v>40</v>
      </c>
      <c r="D28" s="28" t="s">
        <v>24</v>
      </c>
      <c r="E28" s="17">
        <v>2</v>
      </c>
      <c r="F28" s="18">
        <v>4721.8500000000004</v>
      </c>
      <c r="G28" s="19">
        <f t="shared" si="0"/>
        <v>9443.7000000000007</v>
      </c>
      <c r="H28" s="19">
        <v>4863.51</v>
      </c>
      <c r="I28" s="19">
        <f t="shared" si="1"/>
        <v>9727.02</v>
      </c>
      <c r="J28" s="19">
        <f t="shared" si="2"/>
        <v>4792.68</v>
      </c>
      <c r="K28" s="19">
        <f t="shared" si="3"/>
        <v>9585.36</v>
      </c>
      <c r="L28" s="25" t="s">
        <v>48</v>
      </c>
      <c r="M28" s="26" t="s">
        <v>51</v>
      </c>
      <c r="N28" s="26" t="s">
        <v>55</v>
      </c>
    </row>
    <row r="29" spans="2:14" s="23" customFormat="1" ht="50.1" customHeight="1" x14ac:dyDescent="0.25">
      <c r="B29" s="27">
        <v>14</v>
      </c>
      <c r="C29" s="14" t="s">
        <v>41</v>
      </c>
      <c r="D29" s="28" t="s">
        <v>24</v>
      </c>
      <c r="E29" s="17">
        <v>17</v>
      </c>
      <c r="F29" s="18">
        <v>2443.0500000000002</v>
      </c>
      <c r="G29" s="19">
        <f t="shared" si="0"/>
        <v>41531.850000000006</v>
      </c>
      <c r="H29" s="19">
        <v>2516.34</v>
      </c>
      <c r="I29" s="19">
        <f t="shared" si="1"/>
        <v>42777.78</v>
      </c>
      <c r="J29" s="19">
        <f t="shared" si="2"/>
        <v>2479.6950000000002</v>
      </c>
      <c r="K29" s="19">
        <f t="shared" si="3"/>
        <v>42154.815000000002</v>
      </c>
      <c r="L29" s="25" t="s">
        <v>48</v>
      </c>
      <c r="M29" s="26" t="s">
        <v>51</v>
      </c>
      <c r="N29" s="26" t="s">
        <v>55</v>
      </c>
    </row>
    <row r="30" spans="2:14" s="23" customFormat="1" ht="35.1" customHeight="1" x14ac:dyDescent="0.25">
      <c r="B30" s="27">
        <v>15</v>
      </c>
      <c r="C30" s="14" t="s">
        <v>42</v>
      </c>
      <c r="D30" s="28" t="s">
        <v>24</v>
      </c>
      <c r="E30" s="17">
        <v>5</v>
      </c>
      <c r="F30" s="18">
        <v>6035.86</v>
      </c>
      <c r="G30" s="19">
        <f t="shared" si="0"/>
        <v>30179.3</v>
      </c>
      <c r="H30" s="19">
        <v>6206.94</v>
      </c>
      <c r="I30" s="19">
        <f t="shared" si="1"/>
        <v>31034.699999999997</v>
      </c>
      <c r="J30" s="19">
        <f t="shared" si="2"/>
        <v>6121.4</v>
      </c>
      <c r="K30" s="19">
        <f t="shared" si="3"/>
        <v>30607</v>
      </c>
      <c r="L30" s="25" t="s">
        <v>48</v>
      </c>
      <c r="M30" s="26" t="s">
        <v>51</v>
      </c>
      <c r="N30" s="26" t="s">
        <v>56</v>
      </c>
    </row>
    <row r="31" spans="2:14" s="23" customFormat="1" ht="35.1" customHeight="1" x14ac:dyDescent="0.25">
      <c r="B31" s="27">
        <v>16</v>
      </c>
      <c r="C31" s="14" t="s">
        <v>43</v>
      </c>
      <c r="D31" s="28" t="s">
        <v>24</v>
      </c>
      <c r="E31" s="17">
        <v>7</v>
      </c>
      <c r="F31" s="18">
        <v>10494</v>
      </c>
      <c r="G31" s="19">
        <f t="shared" si="0"/>
        <v>73458</v>
      </c>
      <c r="H31" s="19">
        <v>10808.82</v>
      </c>
      <c r="I31" s="19">
        <f t="shared" si="1"/>
        <v>75661.739999999991</v>
      </c>
      <c r="J31" s="19">
        <f t="shared" si="2"/>
        <v>10651.41</v>
      </c>
      <c r="K31" s="19">
        <f t="shared" si="3"/>
        <v>74559.87</v>
      </c>
      <c r="L31" s="25" t="s">
        <v>48</v>
      </c>
      <c r="M31" s="26" t="s">
        <v>51</v>
      </c>
      <c r="N31" s="26" t="s">
        <v>13</v>
      </c>
    </row>
    <row r="32" spans="2:14" s="23" customFormat="1" ht="35.1" customHeight="1" x14ac:dyDescent="0.25">
      <c r="B32" s="27">
        <v>17</v>
      </c>
      <c r="C32" s="14" t="s">
        <v>5</v>
      </c>
      <c r="D32" s="28" t="s">
        <v>24</v>
      </c>
      <c r="E32" s="17">
        <v>1</v>
      </c>
      <c r="F32" s="18">
        <v>54834.3</v>
      </c>
      <c r="G32" s="19">
        <f t="shared" si="0"/>
        <v>54834.3</v>
      </c>
      <c r="H32" s="19">
        <v>56479.33</v>
      </c>
      <c r="I32" s="19">
        <f t="shared" si="1"/>
        <v>56479.33</v>
      </c>
      <c r="J32" s="19">
        <f t="shared" si="2"/>
        <v>55656.815000000002</v>
      </c>
      <c r="K32" s="19">
        <f t="shared" si="3"/>
        <v>55656.815000000002</v>
      </c>
      <c r="L32" s="25" t="s">
        <v>48</v>
      </c>
      <c r="M32" s="26" t="s">
        <v>51</v>
      </c>
      <c r="N32" s="26" t="s">
        <v>13</v>
      </c>
    </row>
    <row r="33" spans="2:14" s="23" customFormat="1" ht="35.1" customHeight="1" x14ac:dyDescent="0.25">
      <c r="B33" s="27">
        <v>18</v>
      </c>
      <c r="C33" s="14" t="s">
        <v>44</v>
      </c>
      <c r="D33" s="29" t="s">
        <v>27</v>
      </c>
      <c r="E33" s="17">
        <v>2</v>
      </c>
      <c r="F33" s="18">
        <v>8040.6</v>
      </c>
      <c r="G33" s="19">
        <f t="shared" si="0"/>
        <v>16081.2</v>
      </c>
      <c r="H33" s="19">
        <v>8281.82</v>
      </c>
      <c r="I33" s="19">
        <f t="shared" si="1"/>
        <v>16563.64</v>
      </c>
      <c r="J33" s="19">
        <f t="shared" si="2"/>
        <v>8161.21</v>
      </c>
      <c r="K33" s="19">
        <f t="shared" si="3"/>
        <v>16322.42</v>
      </c>
      <c r="L33" s="25" t="s">
        <v>48</v>
      </c>
      <c r="M33" s="26" t="s">
        <v>58</v>
      </c>
      <c r="N33" s="26" t="s">
        <v>13</v>
      </c>
    </row>
    <row r="34" spans="2:14" s="23" customFormat="1" ht="35.1" customHeight="1" x14ac:dyDescent="0.25">
      <c r="B34" s="27">
        <v>19</v>
      </c>
      <c r="C34" s="14" t="s">
        <v>8</v>
      </c>
      <c r="D34" s="29" t="s">
        <v>27</v>
      </c>
      <c r="E34" s="17">
        <v>19</v>
      </c>
      <c r="F34" s="18">
        <v>8040.6</v>
      </c>
      <c r="G34" s="19">
        <f t="shared" si="0"/>
        <v>152771.4</v>
      </c>
      <c r="H34" s="19">
        <v>8281.82</v>
      </c>
      <c r="I34" s="19">
        <f t="shared" si="1"/>
        <v>157354.57999999999</v>
      </c>
      <c r="J34" s="19">
        <f t="shared" si="2"/>
        <v>8161.21</v>
      </c>
      <c r="K34" s="19">
        <f t="shared" si="3"/>
        <v>155062.99</v>
      </c>
      <c r="L34" s="25" t="s">
        <v>48</v>
      </c>
      <c r="M34" s="26" t="s">
        <v>58</v>
      </c>
      <c r="N34" s="26" t="s">
        <v>13</v>
      </c>
    </row>
    <row r="35" spans="2:14" s="23" customFormat="1" ht="35.1" customHeight="1" x14ac:dyDescent="0.25">
      <c r="B35" s="27">
        <v>20</v>
      </c>
      <c r="C35" s="14" t="s">
        <v>45</v>
      </c>
      <c r="D35" s="29" t="s">
        <v>27</v>
      </c>
      <c r="E35" s="17">
        <v>2</v>
      </c>
      <c r="F35" s="18">
        <v>8040.6</v>
      </c>
      <c r="G35" s="19">
        <f t="shared" si="0"/>
        <v>16081.2</v>
      </c>
      <c r="H35" s="19">
        <v>8281.82</v>
      </c>
      <c r="I35" s="19">
        <f t="shared" si="1"/>
        <v>16563.64</v>
      </c>
      <c r="J35" s="19">
        <f t="shared" si="2"/>
        <v>8161.21</v>
      </c>
      <c r="K35" s="19">
        <f t="shared" si="3"/>
        <v>16322.42</v>
      </c>
      <c r="L35" s="25" t="s">
        <v>48</v>
      </c>
      <c r="M35" s="26" t="s">
        <v>58</v>
      </c>
      <c r="N35" s="26" t="s">
        <v>13</v>
      </c>
    </row>
    <row r="36" spans="2:14" s="23" customFormat="1" ht="35.1" customHeight="1" x14ac:dyDescent="0.25">
      <c r="B36" s="27">
        <v>21</v>
      </c>
      <c r="C36" s="30" t="s">
        <v>46</v>
      </c>
      <c r="D36" s="31" t="s">
        <v>24</v>
      </c>
      <c r="E36" s="17">
        <v>1</v>
      </c>
      <c r="F36" s="18">
        <v>40831.65</v>
      </c>
      <c r="G36" s="19">
        <f t="shared" si="0"/>
        <v>40831.65</v>
      </c>
      <c r="H36" s="19">
        <v>42065.599999999999</v>
      </c>
      <c r="I36" s="19">
        <f t="shared" si="1"/>
        <v>42065.599999999999</v>
      </c>
      <c r="J36" s="19">
        <f t="shared" si="2"/>
        <v>41448.625</v>
      </c>
      <c r="K36" s="19">
        <f t="shared" si="3"/>
        <v>41448.625</v>
      </c>
      <c r="L36" s="25" t="s">
        <v>48</v>
      </c>
      <c r="M36" s="26" t="s">
        <v>58</v>
      </c>
      <c r="N36" s="26" t="s">
        <v>13</v>
      </c>
    </row>
    <row r="37" spans="2:14" s="23" customFormat="1" ht="29.25" customHeight="1" x14ac:dyDescent="0.25">
      <c r="B37" s="32"/>
      <c r="C37" s="33" t="s">
        <v>10</v>
      </c>
      <c r="D37" s="34"/>
      <c r="E37" s="35"/>
      <c r="F37" s="35"/>
      <c r="G37" s="35">
        <f>SUM(G7:G36)</f>
        <v>1508298.3499999999</v>
      </c>
      <c r="H37" s="35"/>
      <c r="I37" s="35">
        <f>SUM(I7:I36)</f>
        <v>1553506.22</v>
      </c>
      <c r="J37" s="35"/>
      <c r="K37" s="35">
        <f>SUM(K7:K36)</f>
        <v>1530902.2849999999</v>
      </c>
      <c r="L37" s="35"/>
      <c r="M37" s="35"/>
      <c r="N37" s="36"/>
    </row>
    <row r="41" spans="2:14" ht="37.5" customHeight="1" x14ac:dyDescent="0.25">
      <c r="C41" s="39" t="s">
        <v>60</v>
      </c>
      <c r="D41" s="39"/>
      <c r="E41" s="39"/>
      <c r="F41" s="41"/>
      <c r="G41" s="39"/>
      <c r="H41" s="39"/>
      <c r="I41" s="39"/>
      <c r="J41" s="39"/>
      <c r="K41" s="39"/>
      <c r="L41" s="39"/>
      <c r="M41" s="39"/>
      <c r="N41" s="39" t="s">
        <v>21</v>
      </c>
    </row>
    <row r="42" spans="2:14" ht="33.75" customHeight="1" x14ac:dyDescent="0.25">
      <c r="C42" s="39" t="s">
        <v>61</v>
      </c>
      <c r="D42" s="39"/>
      <c r="E42" s="39"/>
      <c r="F42" s="41"/>
      <c r="G42" s="39"/>
      <c r="H42" s="39"/>
      <c r="I42" s="39"/>
      <c r="J42"/>
      <c r="K42" s="40"/>
      <c r="L42" s="40"/>
      <c r="M42"/>
      <c r="N42" s="39" t="s">
        <v>20</v>
      </c>
    </row>
    <row r="43" spans="2:14" ht="30" customHeight="1" x14ac:dyDescent="0.25">
      <c r="C43" s="39" t="s">
        <v>62</v>
      </c>
      <c r="D43" s="39"/>
      <c r="E43" s="39"/>
      <c r="F43" s="41"/>
      <c r="G43" s="39"/>
      <c r="H43" s="39"/>
      <c r="I43" s="39"/>
      <c r="J43"/>
      <c r="K43" s="40"/>
      <c r="L43" s="40"/>
      <c r="M43"/>
      <c r="N43" s="39" t="s">
        <v>63</v>
      </c>
    </row>
    <row r="44" spans="2:14" ht="30.75" customHeight="1" x14ac:dyDescent="0.25">
      <c r="C44" s="39" t="s">
        <v>64</v>
      </c>
      <c r="D44" s="39"/>
      <c r="E44" s="39"/>
      <c r="F44" s="41"/>
      <c r="G44" s="39"/>
      <c r="H44" s="39"/>
      <c r="I44" s="39"/>
      <c r="J44"/>
      <c r="K44" s="40"/>
      <c r="L44" s="40"/>
      <c r="M44"/>
      <c r="N44" s="39" t="s">
        <v>65</v>
      </c>
    </row>
    <row r="45" spans="2:14" ht="27.75" customHeight="1" x14ac:dyDescent="0.25">
      <c r="C45" s="39" t="s">
        <v>66</v>
      </c>
      <c r="D45" s="39"/>
      <c r="E45" s="39"/>
      <c r="F45" s="41"/>
      <c r="G45" s="39"/>
      <c r="H45" s="39"/>
      <c r="I45" s="39"/>
      <c r="J45"/>
      <c r="K45" s="40"/>
      <c r="L45" s="40"/>
      <c r="M45"/>
      <c r="N45" s="39" t="s">
        <v>67</v>
      </c>
    </row>
    <row r="46" spans="2:14" ht="36" customHeight="1" x14ac:dyDescent="0.25">
      <c r="C46" s="39" t="s">
        <v>68</v>
      </c>
      <c r="D46" s="39"/>
      <c r="E46" s="39"/>
      <c r="F46" s="41"/>
      <c r="G46" s="39"/>
      <c r="H46" s="39"/>
      <c r="I46" s="39"/>
      <c r="J46"/>
      <c r="K46" s="40"/>
      <c r="L46" s="40"/>
      <c r="M46"/>
      <c r="N46" s="39" t="s">
        <v>69</v>
      </c>
    </row>
    <row r="47" spans="2:14" ht="30.75" customHeight="1" x14ac:dyDescent="0.25">
      <c r="C47" s="39" t="s">
        <v>19</v>
      </c>
      <c r="D47" s="39"/>
      <c r="E47" s="39"/>
      <c r="F47" s="41"/>
      <c r="G47" s="39"/>
      <c r="H47" s="39"/>
      <c r="I47" s="39"/>
      <c r="J47"/>
      <c r="K47" s="40"/>
      <c r="L47" s="40"/>
      <c r="M47"/>
      <c r="N47" s="39" t="s">
        <v>22</v>
      </c>
    </row>
    <row r="58" spans="1:19" ht="45" customHeight="1" x14ac:dyDescent="0.25">
      <c r="A58" s="4"/>
      <c r="B58" s="4"/>
      <c r="C58" s="48"/>
      <c r="D58" s="48"/>
      <c r="E58" s="48"/>
      <c r="J58" s="47"/>
      <c r="K58" s="47"/>
      <c r="L58"/>
      <c r="M58" s="5"/>
      <c r="N58" s="4"/>
      <c r="O58" s="4"/>
      <c r="P58" s="4"/>
      <c r="Q58" s="6"/>
      <c r="R58" s="6"/>
      <c r="S58" s="6"/>
    </row>
    <row r="59" spans="1:19" ht="43.5" customHeight="1" x14ac:dyDescent="0.25">
      <c r="A59" s="4"/>
      <c r="B59" s="4"/>
      <c r="C59" s="49"/>
      <c r="D59" s="49"/>
      <c r="E59" s="49"/>
      <c r="J59" s="47"/>
      <c r="K59" s="47"/>
      <c r="L59"/>
      <c r="M59" s="5"/>
      <c r="N59" s="4"/>
      <c r="O59" s="4"/>
      <c r="P59" s="4"/>
      <c r="Q59" s="6"/>
      <c r="R59" s="6"/>
      <c r="S59" s="6"/>
    </row>
    <row r="60" spans="1:19" ht="39.75" customHeight="1" x14ac:dyDescent="0.25">
      <c r="A60" s="4"/>
      <c r="B60" s="4"/>
      <c r="C60" s="49"/>
      <c r="D60" s="49"/>
      <c r="E60" s="49"/>
      <c r="J60" s="47"/>
      <c r="K60" s="47"/>
      <c r="L60"/>
      <c r="M60" s="5"/>
      <c r="N60" s="4"/>
      <c r="O60" s="4"/>
      <c r="P60" s="4"/>
      <c r="Q60" s="6"/>
      <c r="R60" s="6"/>
      <c r="S60" s="6"/>
    </row>
    <row r="61" spans="1:19" ht="40.5" customHeight="1" x14ac:dyDescent="0.25">
      <c r="A61" s="4"/>
      <c r="B61" s="4"/>
      <c r="C61" s="49"/>
      <c r="D61" s="49"/>
      <c r="E61" s="49"/>
      <c r="J61" s="47"/>
      <c r="K61" s="47"/>
      <c r="L61"/>
      <c r="M61" s="4"/>
      <c r="N61" s="4"/>
      <c r="O61" s="4"/>
      <c r="P61" s="4"/>
      <c r="Q61" s="6"/>
      <c r="R61" s="6"/>
      <c r="S61" s="6"/>
    </row>
    <row r="62" spans="1:19" ht="43.5" customHeight="1" x14ac:dyDescent="0.25">
      <c r="A62" s="4"/>
      <c r="B62" s="4"/>
      <c r="C62" s="49"/>
      <c r="D62" s="49"/>
      <c r="E62" s="49"/>
      <c r="J62" s="47"/>
      <c r="K62" s="47"/>
      <c r="L62"/>
      <c r="M62" s="4"/>
      <c r="N62" s="4"/>
      <c r="O62" s="4"/>
      <c r="P62" s="4"/>
      <c r="Q62" s="6"/>
      <c r="R62" s="6"/>
      <c r="S62" s="6"/>
    </row>
    <row r="63" spans="1:19" ht="37.5" customHeight="1" x14ac:dyDescent="0.25">
      <c r="A63" s="4"/>
      <c r="B63" s="4"/>
      <c r="C63" s="49"/>
      <c r="D63" s="49"/>
      <c r="E63" s="49"/>
      <c r="J63" s="47"/>
      <c r="K63" s="47"/>
      <c r="L63"/>
      <c r="M63" s="4"/>
      <c r="N63" s="4"/>
      <c r="O63" s="4"/>
      <c r="P63" s="4"/>
      <c r="Q63" s="6"/>
      <c r="R63" s="6"/>
      <c r="S63" s="6"/>
    </row>
    <row r="64" spans="1:19" ht="40.5" customHeight="1" x14ac:dyDescent="0.25">
      <c r="A64" s="4"/>
      <c r="B64" s="4"/>
      <c r="C64" s="49"/>
      <c r="D64" s="49"/>
      <c r="E64" s="49"/>
      <c r="J64" s="47"/>
      <c r="K64" s="47"/>
      <c r="L64"/>
      <c r="M64" s="4"/>
      <c r="N64" s="4"/>
      <c r="O64" s="4"/>
      <c r="P64" s="4"/>
      <c r="Q64" s="6"/>
      <c r="R64" s="6"/>
      <c r="S64" s="6"/>
    </row>
    <row r="65" spans="1:19" ht="36" customHeight="1" x14ac:dyDescent="0.25">
      <c r="A65" s="4"/>
      <c r="B65" s="4"/>
      <c r="C65" s="49"/>
      <c r="D65" s="49"/>
      <c r="E65" s="49"/>
      <c r="J65" s="47"/>
      <c r="K65" s="47"/>
      <c r="L65"/>
      <c r="M65" s="4"/>
      <c r="N65" s="4"/>
      <c r="O65" s="4"/>
      <c r="P65" s="4"/>
      <c r="Q65" s="6"/>
      <c r="R65" s="6"/>
      <c r="S65" s="6"/>
    </row>
    <row r="66" spans="1:19" ht="34.5" customHeight="1" x14ac:dyDescent="0.25">
      <c r="A66" s="4"/>
      <c r="B66" s="4"/>
      <c r="C66" s="49"/>
      <c r="D66" s="49"/>
      <c r="E66" s="49"/>
      <c r="J66" s="47"/>
      <c r="K66" s="47"/>
      <c r="L66"/>
      <c r="M66" s="4"/>
      <c r="N66" s="4"/>
      <c r="O66" s="4"/>
      <c r="P66" s="4"/>
      <c r="Q66" s="6"/>
      <c r="R66" s="6"/>
      <c r="S66" s="6"/>
    </row>
    <row r="67" spans="1:19" ht="38.25" customHeight="1" x14ac:dyDescent="0.25">
      <c r="A67" s="4"/>
      <c r="B67" s="4"/>
      <c r="C67" s="49"/>
      <c r="D67" s="49"/>
      <c r="E67" s="49"/>
      <c r="J67" s="47"/>
      <c r="K67" s="47"/>
      <c r="L67"/>
      <c r="M67" s="4"/>
      <c r="N67" s="4"/>
      <c r="O67" s="4"/>
      <c r="P67" s="4"/>
      <c r="Q67" s="6"/>
      <c r="R67" s="6"/>
      <c r="S67" s="6"/>
    </row>
  </sheetData>
  <mergeCells count="25">
    <mergeCell ref="J67:K67"/>
    <mergeCell ref="J64:K64"/>
    <mergeCell ref="J65:K65"/>
    <mergeCell ref="J66:K66"/>
    <mergeCell ref="C64:E64"/>
    <mergeCell ref="C65:E65"/>
    <mergeCell ref="C66:E66"/>
    <mergeCell ref="C67:E67"/>
    <mergeCell ref="J61:K61"/>
    <mergeCell ref="J62:K62"/>
    <mergeCell ref="J63:K63"/>
    <mergeCell ref="C61:E61"/>
    <mergeCell ref="C62:E62"/>
    <mergeCell ref="C63:E63"/>
    <mergeCell ref="J60:K60"/>
    <mergeCell ref="C58:E58"/>
    <mergeCell ref="C59:E59"/>
    <mergeCell ref="C60:E60"/>
    <mergeCell ref="B12:N12"/>
    <mergeCell ref="B15:N15"/>
    <mergeCell ref="C1:M1"/>
    <mergeCell ref="B3:N3"/>
    <mergeCell ref="B6:N6"/>
    <mergeCell ref="J58:K58"/>
    <mergeCell ref="J59:K59"/>
  </mergeCells>
  <printOptions horizontalCentered="1"/>
  <pageMargins left="0" right="0" top="0.35433070866141736" bottom="0.35433070866141736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Sysmex</vt:lpstr>
      <vt:lpstr>Аркуш3</vt:lpstr>
      <vt:lpstr>Sysmex!Область_друку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2024-01-18T14:31:53Z</dcterms:modified>
</cp:coreProperties>
</file>