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/>
  <xr:revisionPtr revIDLastSave="0" documentId="13_ncr:1_{2E349ED1-1E3A-4006-B74F-53B3EA7678D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Аркуш1" sheetId="1" r:id="rId1"/>
    <sheet name="Аркуш2" sheetId="2" r:id="rId2"/>
  </sheets>
  <definedNames>
    <definedName name="_xlnm.Print_Titles" localSheetId="0">Аркуш1!$4:$5</definedName>
    <definedName name="_xlnm.Print_Area" localSheetId="0">Аркуш1!$A$1:$P$41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7" i="1"/>
  <c r="G24" i="1" l="1"/>
  <c r="G23" i="1"/>
  <c r="G21" i="1"/>
  <c r="G22" i="1"/>
  <c r="G9" i="1"/>
  <c r="G8" i="1"/>
  <c r="G7" i="1"/>
  <c r="G19" i="1"/>
  <c r="G20" i="1"/>
  <c r="G27" i="1"/>
  <c r="G26" i="1"/>
  <c r="G25" i="1"/>
  <c r="G17" i="1"/>
  <c r="G18" i="1"/>
  <c r="G15" i="1"/>
  <c r="G14" i="1"/>
  <c r="G13" i="1"/>
  <c r="G12" i="1"/>
  <c r="G11" i="1"/>
  <c r="G10" i="1"/>
  <c r="L14" i="1" l="1"/>
  <c r="M14" i="1" s="1"/>
  <c r="H14" i="1"/>
  <c r="L27" i="1"/>
  <c r="M27" i="1" s="1"/>
  <c r="H27" i="1"/>
  <c r="L22" i="1"/>
  <c r="M22" i="1" s="1"/>
  <c r="H22" i="1"/>
  <c r="L15" i="1"/>
  <c r="M15" i="1" s="1"/>
  <c r="H15" i="1"/>
  <c r="L20" i="1"/>
  <c r="M20" i="1" s="1"/>
  <c r="H20" i="1"/>
  <c r="L21" i="1"/>
  <c r="M21" i="1" s="1"/>
  <c r="H21" i="1"/>
  <c r="L10" i="1"/>
  <c r="M10" i="1" s="1"/>
  <c r="H10" i="1"/>
  <c r="L18" i="1"/>
  <c r="M18" i="1" s="1"/>
  <c r="H18" i="1"/>
  <c r="L19" i="1"/>
  <c r="M19" i="1" s="1"/>
  <c r="H19" i="1"/>
  <c r="L23" i="1"/>
  <c r="M23" i="1" s="1"/>
  <c r="H23" i="1"/>
  <c r="L11" i="1"/>
  <c r="M11" i="1" s="1"/>
  <c r="H11" i="1"/>
  <c r="L17" i="1"/>
  <c r="M17" i="1" s="1"/>
  <c r="H17" i="1"/>
  <c r="L7" i="1"/>
  <c r="M7" i="1" s="1"/>
  <c r="H7" i="1"/>
  <c r="L24" i="1"/>
  <c r="M24" i="1" s="1"/>
  <c r="H24" i="1"/>
  <c r="L12" i="1"/>
  <c r="M12" i="1" s="1"/>
  <c r="H12" i="1"/>
  <c r="L25" i="1"/>
  <c r="M25" i="1" s="1"/>
  <c r="H25" i="1"/>
  <c r="L8" i="1"/>
  <c r="M8" i="1" s="1"/>
  <c r="H8" i="1"/>
  <c r="L13" i="1"/>
  <c r="M13" i="1" s="1"/>
  <c r="H13" i="1"/>
  <c r="L26" i="1"/>
  <c r="M26" i="1" s="1"/>
  <c r="H26" i="1"/>
  <c r="L9" i="1"/>
  <c r="M9" i="1" s="1"/>
  <c r="H9" i="1"/>
  <c r="G16" i="1"/>
  <c r="L16" i="1" l="1"/>
  <c r="M16" i="1" s="1"/>
  <c r="M29" i="1" s="1"/>
  <c r="H16" i="1"/>
  <c r="H29" i="1"/>
  <c r="K29" i="1"/>
</calcChain>
</file>

<file path=xl/sharedStrings.xml><?xml version="1.0" encoding="utf-8"?>
<sst xmlns="http://schemas.openxmlformats.org/spreadsheetml/2006/main" count="136" uniqueCount="93">
  <si>
    <t>набір</t>
  </si>
  <si>
    <t>Transplant Pretreatment Tubes Пробірки для попередньої обробки перед внесенням</t>
  </si>
  <si>
    <t>ARCHITECT Methotrexate Reagent Kit Набір реагентів, 100 тестів, або еквівалент</t>
  </si>
  <si>
    <t>ARCHITECT Methotrexate Controls Контролі, 4 фл. х 8 мл, або еквівалент</t>
  </si>
  <si>
    <t>ARCHITECT Concentrated Wash Buffer Промивний буфер, 4 фл х 975 мл, або еквівалент</t>
  </si>
  <si>
    <t>ARCHITECT Pre-Trigger Solution Претригерний розчин, 4 фл х 975 мл, або еквівалент</t>
  </si>
  <si>
    <t>ARCHITECT Trigger Solution Тригерний розчин, 4 фл х 975 мл, або еквівалент</t>
  </si>
  <si>
    <t>ARCHITECT Sample Cups Чашки для зразків, 1000 шт., або еквівалент</t>
  </si>
  <si>
    <t>ARCHITECT Reaction Vessels Реакційні ємності, 4000 шт., або еквівалент</t>
  </si>
  <si>
    <t>ARCHITECT Cyclosporine Reagent Kit Набір реагентів, 100 тестів, або еквівалент</t>
  </si>
  <si>
    <t>ARCHITECT Cyclosporine Calibrators Калібратори, або еквівалент</t>
  </si>
  <si>
    <t>ARCHITECT Cyclosporine Whole Blood Precipitation Reagent Kit Набір реагентів, або еквівалент</t>
  </si>
  <si>
    <t>Multichem WBT Контроль, або еквівалент</t>
  </si>
  <si>
    <t>№</t>
  </si>
  <si>
    <t>компл</t>
  </si>
  <si>
    <t>паков</t>
  </si>
  <si>
    <t>Міжнародна непатентована назва лікарського засобу / Назва медичного виробу</t>
  </si>
  <si>
    <t>Форма випуску</t>
  </si>
  <si>
    <t>Код та назва національного класифікатору медичного виробу</t>
  </si>
  <si>
    <t>Відомості про державну реєстрацію/технічний регламент</t>
  </si>
  <si>
    <t xml:space="preserve">55439 
Циклоспорин А / циклоспорин, терапевтичний лікарський моніторинг IVD, калібратор </t>
  </si>
  <si>
    <t xml:space="preserve">Декларація про відповідність DOC-3R30-UKR-v.1  від 14.05.2020 </t>
  </si>
  <si>
    <t xml:space="preserve">61001 
Циклоспорин А / циклоспорин терапевтичний лікарський моніторинг ІВД, набір, імунохемілюмінесцентний аналіз </t>
  </si>
  <si>
    <t>Декларація про відповідність DOC-3R30-UKR-v.1 від
14.05.2020</t>
  </si>
  <si>
    <t xml:space="preserve">55441 
Циклоспорин А / циклоспорин, терапевтичний лікарський моніторинг IVD, реагент 
</t>
  </si>
  <si>
    <t>Декларація про відповідність DOC-1L75-UKR-v.1S від 24.08.2017</t>
  </si>
  <si>
    <t xml:space="preserve">47869 
Множинні аналіти клінічної хімії IVD, контрольний матеріал </t>
  </si>
  <si>
    <t xml:space="preserve">61273 
Метотрексат терапевтичний лікарський моніторинг ІВД, набір, імунохемілюмінесцентний аналіз </t>
  </si>
  <si>
    <t xml:space="preserve">
58236 
Буферний промивання та розчин ІВД, автоматичні / напівавтоматичні системи 
</t>
  </si>
  <si>
    <t xml:space="preserve">61163 
Окислювальний реагент для імунохемілюмінесцентного аналізу ІВД </t>
  </si>
  <si>
    <t xml:space="preserve">43865 
Вакуумна пробірка для взяття зразків крові, з K2ЕDТА, IVD
</t>
  </si>
  <si>
    <t>62225 Ємність для лабораторного аналізатора ІВД</t>
  </si>
  <si>
    <t>Декларація про відповідність DOC-2P49-UKR.v.2 11.04.2019</t>
  </si>
  <si>
    <t>Декларація про відповідність DOC-7C14-UKR-v.1 10.05.2017</t>
  </si>
  <si>
    <t>Декларація про відповідність DOC-7C15-UKR-v.1 13.12.2016</t>
  </si>
  <si>
    <t>Декларація про відповідність DOC-05P77-UKR-v.1 від 
11.08.2017</t>
  </si>
  <si>
    <t>Декларація про відповідність DOC-1P06-UKR-v.2 від 08.11.2019</t>
  </si>
  <si>
    <t>Декларація про відповідність DOC-6C54-UKR-v.1 від 03.05.2017</t>
  </si>
  <si>
    <t>Декларація про відповідність DOC-2P49-UKR.v.2 від 11.04.2019</t>
  </si>
  <si>
    <t xml:space="preserve">Цінова пропозиція фірми №1, без ПДВ за 1 одиницю, грн. </t>
  </si>
  <si>
    <t xml:space="preserve">Цінова пропозиція фірми №1,  з ПДВ, за 1 одиницю, грн. </t>
  </si>
  <si>
    <t>Загальна сума, грн.</t>
  </si>
  <si>
    <t>38535 
Метотрексат терапевтичний лікарський моніторинг IVD, контрольний матеріал</t>
  </si>
  <si>
    <t>58793 
Реагент для генерації сигналу при Імунохемілюмінесцентні аналізі ІВД, набір</t>
  </si>
  <si>
    <r>
      <t xml:space="preserve">ЛОТ 1 Реагенти до автоматичних аналізаторів закритого типу Architect </t>
    </r>
    <r>
      <rPr>
        <b/>
        <i/>
        <sz val="12"/>
        <rFont val="Times New Roman"/>
        <family val="1"/>
        <charset val="204"/>
      </rPr>
      <t>i</t>
    </r>
    <r>
      <rPr>
        <b/>
        <sz val="12"/>
        <rFont val="Times New Roman"/>
        <family val="1"/>
        <charset val="204"/>
      </rPr>
      <t>1000</t>
    </r>
    <r>
      <rPr>
        <b/>
        <i/>
        <sz val="12"/>
        <rFont val="Times New Roman"/>
        <family val="1"/>
        <charset val="204"/>
      </rPr>
      <t>SR (закрита система)</t>
    </r>
    <r>
      <rPr>
        <b/>
        <sz val="12"/>
        <rFont val="Times New Roman"/>
        <family val="1"/>
        <charset val="204"/>
      </rPr>
      <t>:</t>
    </r>
  </si>
  <si>
    <t>ARCHITEСT Tacrolimus калібратори ARCHITEСT Tacrolimus Calibrators</t>
  </si>
  <si>
    <t>ARCHITEСT Tacrolimus набір реагентів ARCHITEСT Tacrolimus Reagnt kit</t>
  </si>
  <si>
    <t>ARCHITEСT Tacrolimus Whole Blood Precipitation набір реагентів ARCHITEСT Tacrolimus Whole Blood Precipitation Reagent Kit</t>
  </si>
  <si>
    <t>55443 
Такролімус, терапевтичний лікарський моніторинг IVD, калібратор</t>
  </si>
  <si>
    <t>Декларація про відповідність DOC-1L77-UKR-v.1M
від 10.05.2017</t>
  </si>
  <si>
    <t xml:space="preserve">61025 
Такролімус терапевтичний лікарський моніторинг ІВД, набір, імунохемілюмінесцентний аналіз </t>
  </si>
  <si>
    <t>Декларація про відповідність DOC-1L77-UKR-v.1M
 від 10.05.2017</t>
  </si>
  <si>
    <t>Декларація про відповідність DOC-1L77-UKR-v.1S
від 10.05.2017</t>
  </si>
  <si>
    <t>Декларація про відповідність DOC-1L86-UKR-v.1  / RoHS-UKR-1 31.03.2017 / 31.01.2020</t>
  </si>
  <si>
    <t>Не є мед. Виробом</t>
  </si>
  <si>
    <t xml:space="preserve">55445 
Такролімус, терапевтичний лікарський моніторинг IVD, реагент </t>
  </si>
  <si>
    <t xml:space="preserve">НАЦІОНАЛЬНИЙ КЛАСИФІКАТОР УКРАЇНИ
Єдиний закупівельний словник ДК 021:2015  </t>
  </si>
  <si>
    <t>Код ДК 021:2015 – 33696500-0 - Лабораторні реактиви</t>
  </si>
  <si>
    <t>Декларація про відповідність DOC-6E23-UKR-v.2
від 05.10.2020</t>
  </si>
  <si>
    <t>Декларація про відповідність DOC-6C55-UKR-v.2 від 05.10.2020</t>
  </si>
  <si>
    <t>I1000SR PM KIT Набір для обслуговування</t>
  </si>
  <si>
    <t>Загальна кількість</t>
  </si>
  <si>
    <t xml:space="preserve">Цінова пропозиція фірми №2, без ПДВ за 1 одиницю, грн. </t>
  </si>
  <si>
    <t xml:space="preserve">Цінова пропозиція фірми №2,  з ПДВ, за 1 одиницю, грн. </t>
  </si>
  <si>
    <t>Ціна середня, з ПДВ, грн.</t>
  </si>
  <si>
    <t>Загальна сума фірми №2, грн.</t>
  </si>
  <si>
    <t>Всього</t>
  </si>
  <si>
    <t>Голова робочої групи:             Медичний директор  з медичних питань НДСЛ "ОХМАТДИТ" МОЗ України</t>
  </si>
  <si>
    <t>Т.П. Іванова</t>
  </si>
  <si>
    <t>Члени робочої групи:               Медичний директор  НДСЛ "ОХМАТДИТ" МОЗ України</t>
  </si>
  <si>
    <t>С.С.Чернишук</t>
  </si>
  <si>
    <t>Медичний директор з поліклінічної роботи</t>
  </si>
  <si>
    <t>В.А. Сова</t>
  </si>
  <si>
    <t>Заступник генерального директора з економічних питань</t>
  </si>
  <si>
    <t>Н.М. Мирута</t>
  </si>
  <si>
    <t>Завідувач Українського Референс-центру з клінічної лабораторної діагностики та метрологі</t>
  </si>
  <si>
    <t>В.Г. Яновська</t>
  </si>
  <si>
    <t>Завідувач відділом імуногістохімічних досліджень дитячого патологоанатомічного відділення</t>
  </si>
  <si>
    <t>О.В. Виставних</t>
  </si>
  <si>
    <t>Завідувач лабораторії медико-генетичного центру</t>
  </si>
  <si>
    <t>Н.В. Ольхович</t>
  </si>
  <si>
    <t>ARCHITECT Probe Conditioning Solution Розчин ARCHITECT Probe Conditioning Solution</t>
  </si>
  <si>
    <t>шт.</t>
  </si>
  <si>
    <t>Калібратори ARCHITECT Methotrexate Calibrators</t>
  </si>
  <si>
    <t>Valve, Manifold Kit Клапан колектора рідини, набір</t>
  </si>
  <si>
    <t>Filter, Buffer Фільтр для буфера</t>
  </si>
  <si>
    <t>Tubing/Sensor, Temp, WZ Трубка з температурним датчиком промивної зони</t>
  </si>
  <si>
    <t>паков.</t>
  </si>
  <si>
    <t xml:space="preserve">Медико-технічні вимоги на закупівлю реагентів та витратних матеріалів для Референс-лабораторії з лабораторної діагностики онкогематологічних захворювань Українського Референс-центру з клінічної лабораторної діагностики та метрології  в 2024 році </t>
  </si>
  <si>
    <t>55322                                                    Метотрексат, терапевтичний лікарський моніторинг IVD (діагностика in vitro ), калібратор</t>
  </si>
  <si>
    <t>59058 Мийний/очищувальний  розчин IVD (діагностика
in vitro ) для автоматизованих/ напівавтоматизованих
систем</t>
  </si>
  <si>
    <t>Декларація про відповідність DOC-1L56-UKR-v.1від 03.05.2017</t>
  </si>
  <si>
    <t>Обгрунтування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</si>
</sst>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Arial"/>
      <family val="2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4" fontId="9" fillId="0" borderId="0" xfId="0" applyNumberFormat="1" applyFont="1"/>
    <xf numFmtId="4" fontId="2" fillId="0" borderId="0" xfId="0" applyNumberFormat="1" applyFont="1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</cellXfs>
  <cellStyles count="2">
    <cellStyle name="Excel Built-in Normal" xfId="1" xr:uid="{8AAAF295-CA9D-4A8C-95DB-9C9E372E3124}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38"/>
  <sheetViews>
    <sheetView tabSelected="1" zoomScale="70" zoomScaleNormal="70" workbookViewId="0">
      <selection activeCell="B4" sqref="B4:P27"/>
    </sheetView>
  </sheetViews>
  <sheetFormatPr defaultRowHeight="14.4" x14ac:dyDescent="0.3"/>
  <cols>
    <col min="3" max="3" width="42.44140625" customWidth="1"/>
    <col min="4" max="5" width="11.33203125" customWidth="1"/>
    <col min="6" max="6" width="13" customWidth="1"/>
    <col min="7" max="7" width="12.6640625" customWidth="1"/>
    <col min="8" max="13" width="17.109375" customWidth="1"/>
    <col min="14" max="14" width="24.33203125" customWidth="1"/>
    <col min="15" max="15" width="29.109375" customWidth="1"/>
    <col min="16" max="16" width="26.44140625" customWidth="1"/>
    <col min="17" max="19" width="9.109375"/>
    <col min="20" max="20" width="12.44140625" customWidth="1"/>
    <col min="21" max="22" width="9.109375"/>
  </cols>
  <sheetData>
    <row r="1" spans="2:16" ht="20.399999999999999" x14ac:dyDescent="0.35">
      <c r="F1" s="30" t="s">
        <v>92</v>
      </c>
      <c r="G1" s="30"/>
      <c r="H1" s="30"/>
      <c r="I1" s="30"/>
      <c r="J1" s="30"/>
      <c r="K1" s="30"/>
      <c r="L1" s="30"/>
      <c r="M1" s="30"/>
    </row>
    <row r="3" spans="2:16" ht="45" customHeight="1" x14ac:dyDescent="0.3">
      <c r="B3" s="29" t="s">
        <v>88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2:16" ht="82.8" x14ac:dyDescent="0.3">
      <c r="B4" s="5" t="s">
        <v>13</v>
      </c>
      <c r="C4" s="5" t="s">
        <v>16</v>
      </c>
      <c r="D4" s="2" t="s">
        <v>17</v>
      </c>
      <c r="E4" s="2" t="s">
        <v>61</v>
      </c>
      <c r="F4" s="2" t="s">
        <v>39</v>
      </c>
      <c r="G4" s="2" t="s">
        <v>40</v>
      </c>
      <c r="H4" s="6" t="s">
        <v>41</v>
      </c>
      <c r="I4" s="2" t="s">
        <v>62</v>
      </c>
      <c r="J4" s="2" t="s">
        <v>63</v>
      </c>
      <c r="K4" s="2" t="s">
        <v>65</v>
      </c>
      <c r="L4" s="2" t="s">
        <v>64</v>
      </c>
      <c r="M4" s="6" t="s">
        <v>41</v>
      </c>
      <c r="N4" s="8" t="s">
        <v>56</v>
      </c>
      <c r="O4" s="6" t="s">
        <v>18</v>
      </c>
      <c r="P4" s="7" t="s">
        <v>19</v>
      </c>
    </row>
    <row r="5" spans="2:16" x14ac:dyDescent="0.3"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>
        <v>15</v>
      </c>
    </row>
    <row r="6" spans="2:16" ht="26.4" customHeight="1" x14ac:dyDescent="0.3">
      <c r="B6" s="28" t="s">
        <v>44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2:16" ht="98.25" customHeight="1" x14ac:dyDescent="0.3">
      <c r="B7" s="18">
        <v>1</v>
      </c>
      <c r="C7" s="1" t="s">
        <v>2</v>
      </c>
      <c r="D7" s="1" t="s">
        <v>0</v>
      </c>
      <c r="E7" s="1">
        <v>7</v>
      </c>
      <c r="F7" s="20">
        <v>33080</v>
      </c>
      <c r="G7" s="20">
        <f t="shared" ref="G7:G9" si="0">F7*1.07</f>
        <v>35395.599999999999</v>
      </c>
      <c r="H7" s="3">
        <f>E7*G7</f>
        <v>247769.19999999998</v>
      </c>
      <c r="I7" s="3">
        <v>34734</v>
      </c>
      <c r="J7" s="3">
        <v>37165.379999999997</v>
      </c>
      <c r="K7" s="3">
        <f>E7*J7</f>
        <v>260157.65999999997</v>
      </c>
      <c r="L7" s="3">
        <f>(G7+J7)/2</f>
        <v>36280.49</v>
      </c>
      <c r="M7" s="3">
        <f>E7*L7</f>
        <v>253963.43</v>
      </c>
      <c r="N7" s="12" t="s">
        <v>57</v>
      </c>
      <c r="O7" s="9" t="s">
        <v>27</v>
      </c>
      <c r="P7" s="9" t="s">
        <v>38</v>
      </c>
    </row>
    <row r="8" spans="2:16" ht="89.25" customHeight="1" x14ac:dyDescent="0.3">
      <c r="B8" s="18">
        <v>2</v>
      </c>
      <c r="C8" s="4" t="s">
        <v>3</v>
      </c>
      <c r="D8" s="1" t="s">
        <v>0</v>
      </c>
      <c r="E8" s="1">
        <v>1</v>
      </c>
      <c r="F8" s="20">
        <v>5636</v>
      </c>
      <c r="G8" s="20">
        <f t="shared" si="0"/>
        <v>6030.52</v>
      </c>
      <c r="H8" s="3">
        <f t="shared" ref="H8:H26" si="1">E8*G8</f>
        <v>6030.52</v>
      </c>
      <c r="I8" s="20">
        <v>5918</v>
      </c>
      <c r="J8" s="20">
        <v>6332.26</v>
      </c>
      <c r="K8" s="3">
        <f t="shared" ref="K8:K27" si="2">E8*J8</f>
        <v>6332.26</v>
      </c>
      <c r="L8" s="3">
        <f t="shared" ref="L8:L27" si="3">(G8+J8)/2</f>
        <v>6181.39</v>
      </c>
      <c r="M8" s="3">
        <f t="shared" ref="M8:M27" si="4">E8*L8</f>
        <v>6181.39</v>
      </c>
      <c r="N8" s="12" t="s">
        <v>57</v>
      </c>
      <c r="O8" s="9" t="s">
        <v>42</v>
      </c>
      <c r="P8" s="9" t="s">
        <v>32</v>
      </c>
    </row>
    <row r="9" spans="2:16" ht="89.25" customHeight="1" x14ac:dyDescent="0.3">
      <c r="B9" s="18">
        <v>3</v>
      </c>
      <c r="C9" s="19" t="s">
        <v>83</v>
      </c>
      <c r="D9" s="11" t="s">
        <v>0</v>
      </c>
      <c r="E9" s="1">
        <v>1</v>
      </c>
      <c r="F9" s="20">
        <v>6422</v>
      </c>
      <c r="G9" s="20">
        <f t="shared" si="0"/>
        <v>6871.54</v>
      </c>
      <c r="H9" s="3">
        <f t="shared" si="1"/>
        <v>6871.54</v>
      </c>
      <c r="I9" s="20">
        <v>6743</v>
      </c>
      <c r="J9" s="20">
        <v>7215.01</v>
      </c>
      <c r="K9" s="3">
        <f t="shared" si="2"/>
        <v>7215.01</v>
      </c>
      <c r="L9" s="3">
        <f t="shared" si="3"/>
        <v>7043.2749999999996</v>
      </c>
      <c r="M9" s="3">
        <f t="shared" si="4"/>
        <v>7043.2749999999996</v>
      </c>
      <c r="N9" s="12" t="s">
        <v>57</v>
      </c>
      <c r="O9" s="23" t="s">
        <v>89</v>
      </c>
      <c r="P9" s="9" t="s">
        <v>32</v>
      </c>
    </row>
    <row r="10" spans="2:16" ht="82.8" x14ac:dyDescent="0.3">
      <c r="B10" s="18">
        <v>4</v>
      </c>
      <c r="C10" s="4" t="s">
        <v>4</v>
      </c>
      <c r="D10" s="1" t="s">
        <v>15</v>
      </c>
      <c r="E10" s="27">
        <v>2</v>
      </c>
      <c r="F10" s="21">
        <v>2723</v>
      </c>
      <c r="G10" s="20">
        <f>F10*1.07</f>
        <v>2913.61</v>
      </c>
      <c r="H10" s="3">
        <f t="shared" si="1"/>
        <v>5827.22</v>
      </c>
      <c r="I10" s="20">
        <v>2859</v>
      </c>
      <c r="J10" s="20">
        <v>3059.13</v>
      </c>
      <c r="K10" s="3">
        <f t="shared" si="2"/>
        <v>6118.26</v>
      </c>
      <c r="L10" s="3">
        <f t="shared" si="3"/>
        <v>2986.37</v>
      </c>
      <c r="M10" s="3">
        <f t="shared" si="4"/>
        <v>5972.74</v>
      </c>
      <c r="N10" s="12" t="s">
        <v>57</v>
      </c>
      <c r="O10" s="9" t="s">
        <v>28</v>
      </c>
      <c r="P10" s="9" t="s">
        <v>37</v>
      </c>
    </row>
    <row r="11" spans="2:16" ht="68.25" customHeight="1" x14ac:dyDescent="0.3">
      <c r="B11" s="18">
        <v>5</v>
      </c>
      <c r="C11" s="4" t="s">
        <v>5</v>
      </c>
      <c r="D11" s="1" t="s">
        <v>15</v>
      </c>
      <c r="E11" s="1">
        <v>3</v>
      </c>
      <c r="F11" s="20">
        <v>6237</v>
      </c>
      <c r="G11" s="20">
        <f>F11*1.07</f>
        <v>6673.59</v>
      </c>
      <c r="H11" s="3">
        <f t="shared" si="1"/>
        <v>20020.77</v>
      </c>
      <c r="I11" s="20">
        <v>6549</v>
      </c>
      <c r="J11" s="20">
        <v>7007.43</v>
      </c>
      <c r="K11" s="3">
        <f t="shared" si="2"/>
        <v>21022.29</v>
      </c>
      <c r="L11" s="3">
        <f t="shared" si="3"/>
        <v>6840.51</v>
      </c>
      <c r="M11" s="3">
        <f t="shared" si="4"/>
        <v>20521.53</v>
      </c>
      <c r="N11" s="12" t="s">
        <v>57</v>
      </c>
      <c r="O11" s="9" t="s">
        <v>29</v>
      </c>
      <c r="P11" s="9" t="s">
        <v>58</v>
      </c>
    </row>
    <row r="12" spans="2:16" ht="102.75" customHeight="1" x14ac:dyDescent="0.3">
      <c r="B12" s="18">
        <v>6</v>
      </c>
      <c r="C12" s="4" t="s">
        <v>6</v>
      </c>
      <c r="D12" s="1" t="s">
        <v>15</v>
      </c>
      <c r="E12" s="1">
        <v>4</v>
      </c>
      <c r="F12" s="20">
        <v>2541</v>
      </c>
      <c r="G12" s="20">
        <f>F12*1.07</f>
        <v>2718.8700000000003</v>
      </c>
      <c r="H12" s="3">
        <f t="shared" si="1"/>
        <v>10875.480000000001</v>
      </c>
      <c r="I12" s="20">
        <v>2668</v>
      </c>
      <c r="J12" s="20">
        <v>2854.76</v>
      </c>
      <c r="K12" s="3">
        <f t="shared" si="2"/>
        <v>11419.04</v>
      </c>
      <c r="L12" s="3">
        <f t="shared" si="3"/>
        <v>2786.8150000000005</v>
      </c>
      <c r="M12" s="3">
        <f t="shared" si="4"/>
        <v>11147.260000000002</v>
      </c>
      <c r="N12" s="12" t="s">
        <v>57</v>
      </c>
      <c r="O12" s="9" t="s">
        <v>43</v>
      </c>
      <c r="P12" s="9" t="s">
        <v>59</v>
      </c>
    </row>
    <row r="13" spans="2:16" ht="102.75" customHeight="1" x14ac:dyDescent="0.3">
      <c r="B13" s="18">
        <v>7</v>
      </c>
      <c r="C13" s="4" t="s">
        <v>81</v>
      </c>
      <c r="D13" s="1" t="s">
        <v>15</v>
      </c>
      <c r="E13" s="1">
        <v>0.5</v>
      </c>
      <c r="F13" s="20">
        <v>8778</v>
      </c>
      <c r="G13" s="20">
        <f t="shared" ref="G13" si="5">F13*1.07</f>
        <v>9392.4600000000009</v>
      </c>
      <c r="H13" s="3">
        <f t="shared" si="1"/>
        <v>4696.2300000000005</v>
      </c>
      <c r="I13" s="3">
        <v>9217</v>
      </c>
      <c r="J13" s="20">
        <v>9862.19</v>
      </c>
      <c r="K13" s="3">
        <f t="shared" si="2"/>
        <v>4931.0950000000003</v>
      </c>
      <c r="L13" s="3">
        <f t="shared" si="3"/>
        <v>9627.3250000000007</v>
      </c>
      <c r="M13" s="3">
        <f t="shared" si="4"/>
        <v>4813.6625000000004</v>
      </c>
      <c r="N13" s="12" t="s">
        <v>57</v>
      </c>
      <c r="O13" s="24" t="s">
        <v>90</v>
      </c>
      <c r="P13" s="25" t="s">
        <v>91</v>
      </c>
    </row>
    <row r="14" spans="2:16" ht="52.5" customHeight="1" x14ac:dyDescent="0.3">
      <c r="B14" s="18">
        <v>8</v>
      </c>
      <c r="C14" s="4" t="s">
        <v>7</v>
      </c>
      <c r="D14" s="1" t="s">
        <v>15</v>
      </c>
      <c r="E14" s="1">
        <v>4</v>
      </c>
      <c r="F14" s="20">
        <v>2633</v>
      </c>
      <c r="G14" s="20">
        <f t="shared" ref="G14:G15" si="6">F14*1.07</f>
        <v>2817.31</v>
      </c>
      <c r="H14" s="3">
        <f t="shared" si="1"/>
        <v>11269.24</v>
      </c>
      <c r="I14" s="20">
        <v>2765</v>
      </c>
      <c r="J14" s="20">
        <v>2958.55</v>
      </c>
      <c r="K14" s="3">
        <f t="shared" si="2"/>
        <v>11834.2</v>
      </c>
      <c r="L14" s="3">
        <f t="shared" si="3"/>
        <v>2887.9300000000003</v>
      </c>
      <c r="M14" s="3">
        <f t="shared" si="4"/>
        <v>11551.720000000001</v>
      </c>
      <c r="N14" s="12" t="s">
        <v>57</v>
      </c>
      <c r="O14" s="9" t="s">
        <v>31</v>
      </c>
      <c r="P14" s="9" t="s">
        <v>33</v>
      </c>
    </row>
    <row r="15" spans="2:16" ht="41.4" x14ac:dyDescent="0.3">
      <c r="B15" s="18">
        <v>9</v>
      </c>
      <c r="C15" s="4" t="s">
        <v>8</v>
      </c>
      <c r="D15" s="1" t="s">
        <v>15</v>
      </c>
      <c r="E15" s="1">
        <v>7</v>
      </c>
      <c r="F15" s="20">
        <v>7810</v>
      </c>
      <c r="G15" s="20">
        <f t="shared" si="6"/>
        <v>8356.7000000000007</v>
      </c>
      <c r="H15" s="3">
        <f t="shared" si="1"/>
        <v>58496.900000000009</v>
      </c>
      <c r="I15" s="20">
        <v>8200</v>
      </c>
      <c r="J15" s="20">
        <v>8774</v>
      </c>
      <c r="K15" s="3">
        <f t="shared" si="2"/>
        <v>61418</v>
      </c>
      <c r="L15" s="3">
        <f t="shared" si="3"/>
        <v>8565.35</v>
      </c>
      <c r="M15" s="3">
        <f t="shared" si="4"/>
        <v>59957.450000000004</v>
      </c>
      <c r="N15" s="12" t="s">
        <v>57</v>
      </c>
      <c r="O15" s="9" t="s">
        <v>31</v>
      </c>
      <c r="P15" s="1" t="s">
        <v>34</v>
      </c>
    </row>
    <row r="16" spans="2:16" ht="90" customHeight="1" x14ac:dyDescent="0.3">
      <c r="B16" s="18">
        <v>10</v>
      </c>
      <c r="C16" s="4" t="s">
        <v>9</v>
      </c>
      <c r="D16" s="1" t="s">
        <v>14</v>
      </c>
      <c r="E16" s="1">
        <v>7</v>
      </c>
      <c r="F16" s="20">
        <v>29800</v>
      </c>
      <c r="G16" s="11">
        <f t="shared" ref="G16:G20" si="7">F16*1.07</f>
        <v>31886.000000000004</v>
      </c>
      <c r="H16" s="3">
        <f t="shared" si="1"/>
        <v>223202.00000000003</v>
      </c>
      <c r="I16" s="20">
        <v>31290</v>
      </c>
      <c r="J16" s="20">
        <v>33480.300000000003</v>
      </c>
      <c r="K16" s="3">
        <f t="shared" si="2"/>
        <v>234362.10000000003</v>
      </c>
      <c r="L16" s="3">
        <f t="shared" si="3"/>
        <v>32683.15</v>
      </c>
      <c r="M16" s="3">
        <f t="shared" si="4"/>
        <v>228782.05000000002</v>
      </c>
      <c r="N16" s="12" t="s">
        <v>57</v>
      </c>
      <c r="O16" s="9" t="s">
        <v>22</v>
      </c>
      <c r="P16" s="1" t="s">
        <v>23</v>
      </c>
    </row>
    <row r="17" spans="2:16" ht="87.75" customHeight="1" x14ac:dyDescent="0.3">
      <c r="B17" s="18">
        <v>11</v>
      </c>
      <c r="C17" s="4" t="s">
        <v>10</v>
      </c>
      <c r="D17" s="1" t="s">
        <v>14</v>
      </c>
      <c r="E17" s="1">
        <v>2</v>
      </c>
      <c r="F17" s="20">
        <v>5544</v>
      </c>
      <c r="G17" s="20">
        <f t="shared" si="7"/>
        <v>5932.08</v>
      </c>
      <c r="H17" s="3">
        <f t="shared" si="1"/>
        <v>11864.16</v>
      </c>
      <c r="I17" s="20">
        <v>5821</v>
      </c>
      <c r="J17" s="20">
        <v>6228.47</v>
      </c>
      <c r="K17" s="3">
        <f t="shared" si="2"/>
        <v>12456.94</v>
      </c>
      <c r="L17" s="3">
        <f t="shared" si="3"/>
        <v>6080.2749999999996</v>
      </c>
      <c r="M17" s="3">
        <f t="shared" si="4"/>
        <v>12160.55</v>
      </c>
      <c r="N17" s="12" t="s">
        <v>57</v>
      </c>
      <c r="O17" s="9" t="s">
        <v>20</v>
      </c>
      <c r="P17" s="1" t="s">
        <v>21</v>
      </c>
    </row>
    <row r="18" spans="2:16" ht="84.75" customHeight="1" x14ac:dyDescent="0.3">
      <c r="B18" s="18">
        <v>12</v>
      </c>
      <c r="C18" s="4" t="s">
        <v>11</v>
      </c>
      <c r="D18" s="1" t="s">
        <v>14</v>
      </c>
      <c r="E18" s="1">
        <v>2</v>
      </c>
      <c r="F18" s="20">
        <v>5636</v>
      </c>
      <c r="G18" s="20">
        <f t="shared" si="7"/>
        <v>6030.52</v>
      </c>
      <c r="H18" s="3">
        <f t="shared" si="1"/>
        <v>12061.04</v>
      </c>
      <c r="I18" s="20">
        <v>5918</v>
      </c>
      <c r="J18" s="20">
        <v>6332.26</v>
      </c>
      <c r="K18" s="3">
        <f t="shared" si="2"/>
        <v>12664.52</v>
      </c>
      <c r="L18" s="3">
        <f t="shared" si="3"/>
        <v>6181.39</v>
      </c>
      <c r="M18" s="3">
        <f t="shared" si="4"/>
        <v>12362.78</v>
      </c>
      <c r="N18" s="12" t="s">
        <v>57</v>
      </c>
      <c r="O18" s="9" t="s">
        <v>24</v>
      </c>
      <c r="P18" s="26" t="s">
        <v>25</v>
      </c>
    </row>
    <row r="19" spans="2:16" ht="74.25" customHeight="1" x14ac:dyDescent="0.3">
      <c r="B19" s="18">
        <v>13</v>
      </c>
      <c r="C19" s="4" t="s">
        <v>12</v>
      </c>
      <c r="D19" s="9" t="s">
        <v>15</v>
      </c>
      <c r="E19" s="1">
        <v>4</v>
      </c>
      <c r="F19" s="20">
        <v>19550</v>
      </c>
      <c r="G19" s="20">
        <f t="shared" si="7"/>
        <v>20918.5</v>
      </c>
      <c r="H19" s="3">
        <f t="shared" si="1"/>
        <v>83674</v>
      </c>
      <c r="I19" s="20">
        <v>20528</v>
      </c>
      <c r="J19" s="20">
        <v>21964.959999999999</v>
      </c>
      <c r="K19" s="3">
        <f t="shared" si="2"/>
        <v>87859.839999999997</v>
      </c>
      <c r="L19" s="3">
        <f t="shared" si="3"/>
        <v>21441.73</v>
      </c>
      <c r="M19" s="3">
        <f t="shared" si="4"/>
        <v>85766.92</v>
      </c>
      <c r="N19" s="12" t="s">
        <v>57</v>
      </c>
      <c r="O19" s="9" t="s">
        <v>26</v>
      </c>
      <c r="P19" s="1" t="s">
        <v>35</v>
      </c>
    </row>
    <row r="20" spans="2:16" ht="73.5" customHeight="1" x14ac:dyDescent="0.3">
      <c r="B20" s="18">
        <v>14</v>
      </c>
      <c r="C20" s="10" t="s">
        <v>1</v>
      </c>
      <c r="D20" s="9" t="s">
        <v>15</v>
      </c>
      <c r="E20" s="1">
        <v>16</v>
      </c>
      <c r="F20" s="20">
        <v>1432</v>
      </c>
      <c r="G20" s="20">
        <f t="shared" si="7"/>
        <v>1532.24</v>
      </c>
      <c r="H20" s="3">
        <f t="shared" si="1"/>
        <v>24515.84</v>
      </c>
      <c r="I20" s="20">
        <v>1504</v>
      </c>
      <c r="J20" s="20">
        <v>1609.28</v>
      </c>
      <c r="K20" s="3">
        <f t="shared" si="2"/>
        <v>25748.48</v>
      </c>
      <c r="L20" s="3">
        <f t="shared" si="3"/>
        <v>1570.76</v>
      </c>
      <c r="M20" s="3">
        <f t="shared" si="4"/>
        <v>25132.16</v>
      </c>
      <c r="N20" s="12" t="s">
        <v>57</v>
      </c>
      <c r="O20" s="9" t="s">
        <v>30</v>
      </c>
      <c r="P20" s="1" t="s">
        <v>36</v>
      </c>
    </row>
    <row r="21" spans="2:16" ht="60" customHeight="1" x14ac:dyDescent="0.3">
      <c r="B21" s="18">
        <v>15</v>
      </c>
      <c r="C21" s="10" t="s">
        <v>60</v>
      </c>
      <c r="D21" s="9" t="s">
        <v>0</v>
      </c>
      <c r="E21" s="1">
        <v>1</v>
      </c>
      <c r="F21" s="20">
        <v>39000</v>
      </c>
      <c r="G21" s="20">
        <f t="shared" ref="G21" si="8">F21*1.2</f>
        <v>46800</v>
      </c>
      <c r="H21" s="3">
        <f t="shared" si="1"/>
        <v>46800</v>
      </c>
      <c r="I21" s="20">
        <v>40950</v>
      </c>
      <c r="J21" s="20">
        <v>49140</v>
      </c>
      <c r="K21" s="3">
        <f t="shared" si="2"/>
        <v>49140</v>
      </c>
      <c r="L21" s="3">
        <f t="shared" si="3"/>
        <v>47970</v>
      </c>
      <c r="M21" s="3">
        <f t="shared" si="4"/>
        <v>47970</v>
      </c>
      <c r="N21" s="12" t="s">
        <v>57</v>
      </c>
      <c r="O21" s="9" t="s">
        <v>54</v>
      </c>
      <c r="P21" s="9" t="s">
        <v>53</v>
      </c>
    </row>
    <row r="22" spans="2:16" ht="60" customHeight="1" x14ac:dyDescent="0.3">
      <c r="B22" s="18">
        <v>16</v>
      </c>
      <c r="C22" s="19" t="s">
        <v>84</v>
      </c>
      <c r="D22" s="11" t="s">
        <v>0</v>
      </c>
      <c r="E22" s="1">
        <v>3</v>
      </c>
      <c r="F22" s="20">
        <v>16800</v>
      </c>
      <c r="G22" s="20">
        <f>F22*1.2</f>
        <v>20160</v>
      </c>
      <c r="H22" s="3">
        <f t="shared" si="1"/>
        <v>60480</v>
      </c>
      <c r="I22" s="20">
        <v>17640</v>
      </c>
      <c r="J22" s="20">
        <v>21168</v>
      </c>
      <c r="K22" s="3">
        <f t="shared" si="2"/>
        <v>63504</v>
      </c>
      <c r="L22" s="3">
        <f t="shared" si="3"/>
        <v>20664</v>
      </c>
      <c r="M22" s="3">
        <f t="shared" si="4"/>
        <v>61992</v>
      </c>
      <c r="N22" s="12" t="s">
        <v>57</v>
      </c>
      <c r="O22" s="9" t="s">
        <v>54</v>
      </c>
      <c r="P22" s="9" t="s">
        <v>53</v>
      </c>
    </row>
    <row r="23" spans="2:16" ht="60" customHeight="1" x14ac:dyDescent="0.3">
      <c r="B23" s="18">
        <v>17</v>
      </c>
      <c r="C23" s="19" t="s">
        <v>85</v>
      </c>
      <c r="D23" s="11" t="s">
        <v>82</v>
      </c>
      <c r="E23" s="1">
        <v>2</v>
      </c>
      <c r="F23" s="20">
        <v>15800</v>
      </c>
      <c r="G23" s="20">
        <f t="shared" ref="G23:G24" si="9">F23*1.2</f>
        <v>18960</v>
      </c>
      <c r="H23" s="3">
        <f t="shared" si="1"/>
        <v>37920</v>
      </c>
      <c r="I23" s="20">
        <v>16590</v>
      </c>
      <c r="J23" s="20">
        <v>19908</v>
      </c>
      <c r="K23" s="3">
        <f t="shared" si="2"/>
        <v>39816</v>
      </c>
      <c r="L23" s="3">
        <f t="shared" si="3"/>
        <v>19434</v>
      </c>
      <c r="M23" s="3">
        <f t="shared" si="4"/>
        <v>38868</v>
      </c>
      <c r="N23" s="12" t="s">
        <v>57</v>
      </c>
      <c r="O23" s="9"/>
      <c r="P23" s="9" t="s">
        <v>53</v>
      </c>
    </row>
    <row r="24" spans="2:16" ht="60" customHeight="1" x14ac:dyDescent="0.3">
      <c r="B24" s="18">
        <v>18</v>
      </c>
      <c r="C24" s="19" t="s">
        <v>86</v>
      </c>
      <c r="D24" s="11" t="s">
        <v>87</v>
      </c>
      <c r="E24" s="1">
        <v>2</v>
      </c>
      <c r="F24" s="20">
        <v>9400</v>
      </c>
      <c r="G24" s="20">
        <f t="shared" si="9"/>
        <v>11280</v>
      </c>
      <c r="H24" s="3">
        <f t="shared" si="1"/>
        <v>22560</v>
      </c>
      <c r="I24" s="20">
        <v>9870</v>
      </c>
      <c r="J24" s="20">
        <v>11844</v>
      </c>
      <c r="K24" s="3">
        <f t="shared" si="2"/>
        <v>23688</v>
      </c>
      <c r="L24" s="3">
        <f t="shared" si="3"/>
        <v>11562</v>
      </c>
      <c r="M24" s="3">
        <f t="shared" si="4"/>
        <v>23124</v>
      </c>
      <c r="N24" s="12" t="s">
        <v>57</v>
      </c>
      <c r="O24" s="9"/>
      <c r="P24" s="9" t="s">
        <v>53</v>
      </c>
    </row>
    <row r="25" spans="2:16" ht="84" customHeight="1" x14ac:dyDescent="0.3">
      <c r="B25" s="18">
        <v>19</v>
      </c>
      <c r="C25" s="10" t="s">
        <v>45</v>
      </c>
      <c r="D25" s="9" t="s">
        <v>14</v>
      </c>
      <c r="E25" s="1">
        <v>1</v>
      </c>
      <c r="F25" s="20">
        <v>5544</v>
      </c>
      <c r="G25" s="20">
        <f t="shared" ref="G25:G27" si="10">F25*1.07</f>
        <v>5932.08</v>
      </c>
      <c r="H25" s="3">
        <f t="shared" si="1"/>
        <v>5932.08</v>
      </c>
      <c r="I25" s="3">
        <v>5105</v>
      </c>
      <c r="J25" s="3">
        <v>5462.35</v>
      </c>
      <c r="K25" s="3">
        <f t="shared" si="2"/>
        <v>5462.35</v>
      </c>
      <c r="L25" s="3">
        <f t="shared" si="3"/>
        <v>5697.2150000000001</v>
      </c>
      <c r="M25" s="3">
        <f t="shared" si="4"/>
        <v>5697.2150000000001</v>
      </c>
      <c r="N25" s="12" t="s">
        <v>57</v>
      </c>
      <c r="O25" s="9" t="s">
        <v>48</v>
      </c>
      <c r="P25" s="9" t="s">
        <v>49</v>
      </c>
    </row>
    <row r="26" spans="2:16" ht="92.25" customHeight="1" x14ac:dyDescent="0.3">
      <c r="B26" s="18">
        <v>20</v>
      </c>
      <c r="C26" s="10" t="s">
        <v>46</v>
      </c>
      <c r="D26" s="9" t="s">
        <v>14</v>
      </c>
      <c r="E26" s="1">
        <v>5</v>
      </c>
      <c r="F26" s="20">
        <v>23500</v>
      </c>
      <c r="G26" s="20">
        <f t="shared" si="10"/>
        <v>25145</v>
      </c>
      <c r="H26" s="3">
        <f t="shared" si="1"/>
        <v>125725</v>
      </c>
      <c r="I26" s="3">
        <v>21500</v>
      </c>
      <c r="J26" s="3">
        <v>23005</v>
      </c>
      <c r="K26" s="3">
        <f t="shared" si="2"/>
        <v>115025</v>
      </c>
      <c r="L26" s="3">
        <f t="shared" si="3"/>
        <v>24075</v>
      </c>
      <c r="M26" s="3">
        <f t="shared" si="4"/>
        <v>120375</v>
      </c>
      <c r="N26" s="12" t="s">
        <v>57</v>
      </c>
      <c r="O26" s="9" t="s">
        <v>50</v>
      </c>
      <c r="P26" s="9" t="s">
        <v>51</v>
      </c>
    </row>
    <row r="27" spans="2:16" ht="72.75" customHeight="1" x14ac:dyDescent="0.3">
      <c r="B27" s="18">
        <v>21</v>
      </c>
      <c r="C27" s="10" t="s">
        <v>47</v>
      </c>
      <c r="D27" s="9" t="s">
        <v>14</v>
      </c>
      <c r="E27" s="1">
        <v>5</v>
      </c>
      <c r="F27" s="20">
        <v>1987</v>
      </c>
      <c r="G27" s="20">
        <f t="shared" si="10"/>
        <v>2126.09</v>
      </c>
      <c r="H27" s="3">
        <f>E27*G27</f>
        <v>10630.45</v>
      </c>
      <c r="I27" s="3">
        <v>1915</v>
      </c>
      <c r="J27" s="3">
        <v>2049.0500000000002</v>
      </c>
      <c r="K27" s="3">
        <f t="shared" si="2"/>
        <v>10245.25</v>
      </c>
      <c r="L27" s="3">
        <f t="shared" si="3"/>
        <v>2087.5700000000002</v>
      </c>
      <c r="M27" s="3">
        <f t="shared" si="4"/>
        <v>10437.85</v>
      </c>
      <c r="N27" s="12" t="s">
        <v>57</v>
      </c>
      <c r="O27" s="9" t="s">
        <v>55</v>
      </c>
      <c r="P27" s="9" t="s">
        <v>52</v>
      </c>
    </row>
    <row r="29" spans="2:16" ht="15.6" x14ac:dyDescent="0.3">
      <c r="C29" s="13" t="s">
        <v>66</v>
      </c>
      <c r="D29" s="14"/>
      <c r="E29" s="14"/>
      <c r="F29" s="14"/>
      <c r="G29" s="14"/>
      <c r="H29" s="15">
        <f>SUM(H7:H27)</f>
        <v>1037221.6699999999</v>
      </c>
      <c r="I29" s="14"/>
      <c r="J29" s="14"/>
      <c r="K29" s="16">
        <f>SUM(K7:K27)</f>
        <v>1070420.2949999999</v>
      </c>
      <c r="L29" s="14"/>
      <c r="M29" s="16">
        <f>SUM(M7:M27)</f>
        <v>1053820.9825000002</v>
      </c>
    </row>
    <row r="32" spans="2:16" ht="36.75" customHeight="1" x14ac:dyDescent="0.3">
      <c r="C32" s="17" t="s">
        <v>67</v>
      </c>
      <c r="D32" s="17"/>
      <c r="E32" s="17"/>
      <c r="F32" s="17"/>
      <c r="G32" s="17"/>
      <c r="H32" s="17"/>
      <c r="I32" s="17"/>
      <c r="J32" s="17"/>
      <c r="K32" s="17"/>
      <c r="L32" s="17"/>
      <c r="M32" s="17" t="s">
        <v>68</v>
      </c>
    </row>
    <row r="33" spans="3:13" ht="36.75" customHeight="1" x14ac:dyDescent="0.3">
      <c r="C33" s="17" t="s">
        <v>69</v>
      </c>
      <c r="D33" s="17"/>
      <c r="E33" s="17"/>
      <c r="F33" s="17"/>
      <c r="G33" s="17"/>
      <c r="H33" s="17"/>
      <c r="J33" s="22"/>
      <c r="K33" s="22"/>
      <c r="M33" s="17" t="s">
        <v>70</v>
      </c>
    </row>
    <row r="34" spans="3:13" ht="42.75" customHeight="1" x14ac:dyDescent="0.3">
      <c r="C34" s="17" t="s">
        <v>71</v>
      </c>
      <c r="D34" s="17"/>
      <c r="E34" s="17"/>
      <c r="F34" s="17"/>
      <c r="G34" s="17"/>
      <c r="H34" s="17"/>
      <c r="J34" s="22"/>
      <c r="K34" s="22"/>
      <c r="M34" s="17" t="s">
        <v>72</v>
      </c>
    </row>
    <row r="35" spans="3:13" ht="34.5" customHeight="1" x14ac:dyDescent="0.3">
      <c r="C35" s="17" t="s">
        <v>73</v>
      </c>
      <c r="D35" s="17"/>
      <c r="E35" s="17"/>
      <c r="F35" s="17"/>
      <c r="G35" s="17"/>
      <c r="H35" s="17"/>
      <c r="J35" s="22"/>
      <c r="K35" s="22"/>
      <c r="M35" s="17" t="s">
        <v>74</v>
      </c>
    </row>
    <row r="36" spans="3:13" ht="38.25" customHeight="1" x14ac:dyDescent="0.3">
      <c r="C36" s="17" t="s">
        <v>75</v>
      </c>
      <c r="D36" s="17"/>
      <c r="E36" s="17"/>
      <c r="F36" s="17"/>
      <c r="G36" s="17"/>
      <c r="H36" s="17"/>
      <c r="J36" s="22"/>
      <c r="K36" s="22"/>
      <c r="M36" s="17" t="s">
        <v>76</v>
      </c>
    </row>
    <row r="37" spans="3:13" ht="33" customHeight="1" x14ac:dyDescent="0.3">
      <c r="C37" s="17" t="s">
        <v>77</v>
      </c>
      <c r="D37" s="17"/>
      <c r="E37" s="17"/>
      <c r="F37" s="17"/>
      <c r="G37" s="17"/>
      <c r="H37" s="17"/>
      <c r="J37" s="22"/>
      <c r="K37" s="22"/>
      <c r="M37" s="17" t="s">
        <v>78</v>
      </c>
    </row>
    <row r="38" spans="3:13" ht="44.25" customHeight="1" x14ac:dyDescent="0.3">
      <c r="C38" s="17" t="s">
        <v>79</v>
      </c>
      <c r="D38" s="17"/>
      <c r="E38" s="17"/>
      <c r="F38" s="17"/>
      <c r="G38" s="17"/>
      <c r="H38" s="17"/>
      <c r="J38" s="22"/>
      <c r="K38" s="22"/>
      <c r="M38" s="17" t="s">
        <v>80</v>
      </c>
    </row>
  </sheetData>
  <mergeCells count="3">
    <mergeCell ref="B6:P6"/>
    <mergeCell ref="B3:P3"/>
    <mergeCell ref="F1:M1"/>
  </mergeCells>
  <pageMargins left="0" right="0" top="0" bottom="0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Аркуш1</vt:lpstr>
      <vt:lpstr>Аркуш2</vt:lpstr>
      <vt:lpstr>Аркуш1!Заголовки_для_друку</vt:lpstr>
      <vt:lpstr>Аркуш1!Область_друку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2024-03-03T17:25:35Z</dcterms:modified>
</cp:coreProperties>
</file>