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тендер для ТКМ 2024" sheetId="1" r:id="rId1"/>
  </sheets>
  <definedNames>
    <definedName name="_xlnm.Print_Area" localSheetId="0">'тендер для ТКМ 2024'!$A$2:$R$45</definedName>
    <definedName name="_xlnm.Print_Area" localSheetId="0">'тендер для ТКМ 2024'!$C$2:$R$45</definedName>
  </definedNames>
  <calcPr fullCalcOnLoad="1"/>
</workbook>
</file>

<file path=xl/sharedStrings.xml><?xml version="1.0" encoding="utf-8"?>
<sst xmlns="http://schemas.openxmlformats.org/spreadsheetml/2006/main" count="231" uniqueCount="132">
  <si>
    <t xml:space="preserve"> №з/п</t>
  </si>
  <si>
    <t>Назва реактиву, або еквівалент</t>
  </si>
  <si>
    <t>Од.вим.</t>
  </si>
  <si>
    <t>Загальна кількість</t>
  </si>
  <si>
    <t xml:space="preserve">Цінова пропозиція фірми №1, з ПДВ </t>
  </si>
  <si>
    <t>Загальна сума</t>
  </si>
  <si>
    <t xml:space="preserve">Цінова пропозиція фірми №2,  з ПДВ </t>
  </si>
  <si>
    <t xml:space="preserve">Ціна середня, з ПДВ </t>
  </si>
  <si>
    <t xml:space="preserve">НАЦІОНАЛЬНИЙ КЛАСИФІКАТОР УКРАЇНИ
Єдиний закупівельний словник ДК 021:2015 </t>
  </si>
  <si>
    <t>Відомості про державну реєстрацію/технічний регламент</t>
  </si>
  <si>
    <t>НАЦІОНАЛЬНИЙ КЛАСИФІКАТОР УКРАЇНИ Класифікатор медичних виробів НК 024:2019</t>
  </si>
  <si>
    <t>набір</t>
  </si>
  <si>
    <t>Код ДК 021:2015 – 33696500-0 Лабораторні реактиви</t>
  </si>
  <si>
    <t>шт</t>
  </si>
  <si>
    <t>декл.відпов. №UA.TR.754.D. 36691549/IV-9/DEC</t>
  </si>
  <si>
    <t>декл.відпов. №UA.TR.754.D. 36691549/IV-6/DEC</t>
  </si>
  <si>
    <t>декл.відпов №UA.TR.754.D.   36691549/IV-70/DEC</t>
  </si>
  <si>
    <t>Тест для кількісного визначення цистатіну С (225 тестів)/Tina-quant Cystatin C Gen.2(225 tests), Cobas Integra</t>
  </si>
  <si>
    <t>48176 Цистатін C IVD, реагент</t>
  </si>
  <si>
    <t>30499 Набір реагентів для вимірюання С-реактивного білка</t>
  </si>
  <si>
    <t>декл.відпов. №UA.TR.754.D. 36691549/IV-12/DEC ver.3</t>
  </si>
  <si>
    <t>48173 Цистатін C IVD, калібратор</t>
  </si>
  <si>
    <t>Тест для кількісного визначення С-реактивного білку /C-Reactive Protein (CRP), 4 ген., cobas c 311/501/502, Integra</t>
  </si>
  <si>
    <t>С.С.Чернишук</t>
  </si>
  <si>
    <t>Т.П. Іванова</t>
  </si>
  <si>
    <t>В.Г. Яновська</t>
  </si>
  <si>
    <t>Завідувач лабораторії медико-генетичного центру</t>
  </si>
  <si>
    <t>Н.В. Ольхович</t>
  </si>
  <si>
    <t>Завідувач Українського Референс-центру з клінічної лабораторної діагностики та метрологі</t>
  </si>
  <si>
    <t>Голова робочої групи:                                                                                                                                                                                                                                                                                                         Медичний директор  з медичних питань НДСЛ "ОХМАТДИТ" МОЗ України</t>
  </si>
  <si>
    <t>Члени робочої групи:                                                                                                                                                                                                                                                                                                     Медичний директор  НДСЛ "ОХМАТДИТ" МОЗ України</t>
  </si>
  <si>
    <t>Медичний директор з поліклінічної роботи</t>
  </si>
  <si>
    <t>В.А. Сова</t>
  </si>
  <si>
    <t>Заступник генерального директора з економічних питань</t>
  </si>
  <si>
    <t>Н.М. Мирута</t>
  </si>
  <si>
    <t>Завідувач відділом імуногістохімічних досліджень дитячого патологоанатомічного відділення</t>
  </si>
  <si>
    <t>О.В. Виставних</t>
  </si>
  <si>
    <t>Тест для кількісного визначення загального 
аміно-термального пропептид проколлагена 1 типу 
/total P1NP</t>
  </si>
  <si>
    <t>Калібрувальний набір для тесту total P1NP /total P1NP CalSet</t>
  </si>
  <si>
    <t>Імунотест для кількісного визначення загального 
25-гідроксивітаміну D для систем cobas e</t>
  </si>
  <si>
    <t>Калібрувальний набір для імунотесту Vitamin D total 
G2, 4 x 1.0 мл</t>
  </si>
  <si>
    <t>Сироватки для контролю якості імунотесту Vitamin D 
total G2, 6 x 1.0 мл</t>
  </si>
  <si>
    <t>Імунотест для кількісного визначення продуктів 
розпаду колагену 1 типу /beta-Crosslaps/Serum</t>
  </si>
  <si>
    <t>Калібрувальний набір для тесту beta-Crosslaps/Serum</t>
  </si>
  <si>
    <t>Біохімія</t>
  </si>
  <si>
    <t>Експрес</t>
  </si>
  <si>
    <t>декл.відпов. №UA.Roche/IV-82/DEC</t>
  </si>
  <si>
    <t>декл.відпов. №UA.Roche/IV-84/DEC</t>
  </si>
  <si>
    <t>Калібратор для автоматичних систем Cfas PАС</t>
  </si>
  <si>
    <t>Калібратордля  автоматичних систем Cfas Protein</t>
  </si>
  <si>
    <t>Вірусологія</t>
  </si>
  <si>
    <t xml:space="preserve">                              Медико-технічне завдання на реагенти для Українського Референс-центру з клінічної лабораторної діагностики та метрології в 2024 році                                                                                                                                                                                                        </t>
  </si>
  <si>
    <t>б.х</t>
  </si>
  <si>
    <t>експрес</t>
  </si>
  <si>
    <t>вірусологія</t>
  </si>
  <si>
    <t>Тест-система для визначення тиреотропного гормону 2 ген.</t>
  </si>
  <si>
    <t>Імунотест для кількісного визначення незв'язаного тироксину, gen.III</t>
  </si>
  <si>
    <t>Імуноаналіз для кількісного виявлення вільного трийодтироніну, cobas e 411/601/602</t>
  </si>
  <si>
    <t>Імунотест для кількісного визначення антитіл до тиреопероксидази, вер. 3 /Anti-TPO Gen.3</t>
  </si>
  <si>
    <t>Імунотест для кількісного визначення біоінтактного паратиреоїдного гормону / PTH</t>
  </si>
  <si>
    <t>Тест для кількісного визначення прокальцитоніну, 100 шт, вер.2</t>
  </si>
  <si>
    <t>Імуноаналіз для кількісного визначення інтрелейкіну-6 (ІЛ6), cobas e</t>
  </si>
  <si>
    <t>Тест для визначення фолатів /Folate III</t>
  </si>
  <si>
    <t>Набір реагентів Elecsys для визначення антитіл класу IgМ до токсоплазми (Toxo IgM)</t>
  </si>
  <si>
    <t>Набір реагентів Elecsys для визначення антитіл класу IgG до токсоплазми (Toxo IgG)</t>
  </si>
  <si>
    <t>Набір реагентів Elecsys для якісного визначення антитіл класу IgM до цитомегаловірусу (CMV IgM)</t>
  </si>
  <si>
    <t>Набір реагентів Elecsys для кількісного визначення антитіл класу IgG до цитомегаловірусу (CMV IgG</t>
  </si>
  <si>
    <t>Розчинник універсальний /Universal Diluent</t>
  </si>
  <si>
    <t>Набір реагентів Elecsys для визначення антитіл до поверхневого антигену вірусу гепатиту B II (Anti-HBs II)</t>
  </si>
  <si>
    <t>Набір реагентів Elecsys для визначення антитіл до ядерного антигену вірусу гепатиту B II (Anti-HBc II)</t>
  </si>
  <si>
    <t>Системний розчин для генерації електрохімічних сигналів в імуноаналізаторах Elecsys, cobas e</t>
  </si>
  <si>
    <t>Системний розчин для чистки детекторного блоку, Elecsys, cobas e</t>
  </si>
  <si>
    <t>Розчин Elecsys Sys Wash</t>
  </si>
  <si>
    <t>Імуноаналіз для кількісного визначення альфа1- фетопротеїну</t>
  </si>
  <si>
    <t>Код ДК 021:2015 – 33696500-0 - Лабораторні реактиви</t>
  </si>
  <si>
    <t>UA.TR.754.D.36691549/IV-71/DEC ver/3</t>
  </si>
  <si>
    <t>54386 Тиреоїдний гормон (ТТГ) IVD, набір,
імунохемілюмінесцентний аналіз</t>
  </si>
  <si>
    <t>UA.TR.754.D.36691549/IV-23/DEC ver.3</t>
  </si>
  <si>
    <t>54413 Вільний тироксин IVD, набір, імунохемілюмінесцентний
аналіз</t>
  </si>
  <si>
    <t>UA/ROCHE/IV-84/DEC</t>
  </si>
  <si>
    <t>54417 Вільний трийодтиронін IVD, набір, імунохемілюмінесцентний аналі</t>
  </si>
  <si>
    <t>UA.TR.754.D.36691549/IV-9/DEC ver.2</t>
  </si>
  <si>
    <t>58729 Тиреопероксидаза антитіла (АТ-ТПО, мікросомальні
антитіла) ІВД, набір, імунохемілюмінесцентний аналіз</t>
  </si>
  <si>
    <t>UA.TR.754.D. 36691549/IV-9/DEC ver.3</t>
  </si>
  <si>
    <t>54285 Паратгормонподібний пептид IVD, набір,
імунохемілюмінесцентний аналіз</t>
  </si>
  <si>
    <t>UA.TR.754.D. 36691549/IV-54/DEC ver.3</t>
  </si>
  <si>
    <t>58731 Прокальцитонін ІВД, набір, імунохемілюмінесцентний
аналіз</t>
  </si>
  <si>
    <t>UA.TR.754.D. 36691549/IV-72/DEC ver.3</t>
  </si>
  <si>
    <t>53858 Інтерлейкін-6(IL-6) IDV, комплект, хемілюмінісцентний імунологічний аналіз</t>
  </si>
  <si>
    <t>60982 Фолат (вітамін В9) IVD 
(діагностика in vitro ), 
набір, 
імунохемілюмінесцентний 
 аналіз</t>
  </si>
  <si>
    <t>UA.TR.754.D.36691549/IV-7/DEC ver.3</t>
  </si>
  <si>
    <t xml:space="preserve">60779 Вітамін B12 IVD 
(діагностика in vitro ), 
набір, 
імунохемілюмінесцентний 
 аналіз </t>
  </si>
  <si>
    <t>UA.001.0604.B</t>
  </si>
  <si>
    <t>52442 Токсоплазма, антитіла 
класу імуноглобулін M 
(IgM) IVD (діагностика in 
vitro ), набір, 
імунохемілюмінесцентний 
 аналіз</t>
  </si>
  <si>
    <t>52438 Токсоплазма, антитіла 
класу імуноглобулін G 
(IgG) IVD (діагностика in 
vitro ), набір, 
імунохемілюмінесцентний 
 аналі</t>
  </si>
  <si>
    <t>49724 Cytomegalovirus (CMV) імуноглобулін M (IgM) антитіла IVD,набір, імунохемілюмінесцентний аналіз</t>
  </si>
  <si>
    <t>49713 Cytomegalovirus (CMV) імуноглобулін G (IgG) антитіла IVD,
набір, імунохемілюмінесцентний аналіз</t>
  </si>
  <si>
    <t>58237 Буферний розчинник зразків ІВД, автоматичні /
напівавтоматичні системи</t>
  </si>
  <si>
    <t>UA.001.0609</t>
  </si>
  <si>
    <t>48316 Вірус гепатиту B, загальні антитіла до оболонки IVD (діагностика in vitro ), набір</t>
  </si>
  <si>
    <t>UA.001.0626</t>
  </si>
  <si>
    <t>48295 Вірус гепатиту B, ядерний антиген IVD (діагностика in vitro ), набір, імунохемілюмінесцентний аналіз</t>
  </si>
  <si>
    <t>UA.TR.754.D. 36691549/IV-10/DEC ver.3</t>
  </si>
  <si>
    <t>58237 Буферний розчинник зразків IVD (діагностика in vitro ), автоматичні/ напівавтоматичні системи</t>
  </si>
  <si>
    <t>59058 Миючий / очищуючий розчин ІВД, для автоматизованих /
полуавтоматізіванних систем</t>
  </si>
  <si>
    <t>декл.відпов. №UA.TR.754.D. 36691549/IV9/DEC ver.3</t>
  </si>
  <si>
    <t xml:space="preserve">58236 Буферний промивання та розчин ІВД, автоматичні /
напівавтоматичні системи </t>
  </si>
  <si>
    <t>декл.відпов. №UA.001.0604.B</t>
  </si>
  <si>
    <t>58348 Альфа-фетопротеїн (АФП) 
IVD (діагностика in vitro ), 
набір, 
імунохемілюмінесцентний 
 аналіз</t>
  </si>
  <si>
    <t xml:space="preserve">Тест для визначення рівня вітаміну В12 </t>
  </si>
  <si>
    <t>декл.відпов. №UA.TR.754.D. 36691549/IV-7/DEC</t>
  </si>
  <si>
    <t xml:space="preserve">30217 Клінічна хімія, однокомпонентний калібратор </t>
  </si>
  <si>
    <t>Розчин для промивки /S1 RINSE SOLUTION</t>
  </si>
  <si>
    <t>уп.</t>
  </si>
  <si>
    <t>Розчин для промивки /S2 FLUID PACK</t>
  </si>
  <si>
    <t xml:space="preserve"> Розчин S3 Fluid Pack А </t>
  </si>
  <si>
    <t>Контрольний розчин PLUS B, рівень 2, 30 шт.</t>
  </si>
  <si>
    <t>Електрод Chloride Elektrode</t>
  </si>
  <si>
    <t>шт.</t>
  </si>
  <si>
    <t>Електрод Sodium Elektrode</t>
  </si>
  <si>
    <t>Електрод Potasium Elektrode</t>
  </si>
  <si>
    <t>Сенсор для визначення глюкози, лактату</t>
  </si>
  <si>
    <t>Депротеінізатор Roche OMNI C, OMNI S, cobas b 121, cobas b 221 (125 мл)</t>
  </si>
  <si>
    <t>Декларація про відповідність UA.TR.754.D.36691549/IV-9/DEK ver.3</t>
  </si>
  <si>
    <t>58236 Буферний промивання та розчин ІВД, автоматичні / напівавтоматичні системи</t>
  </si>
  <si>
    <t>52868 Множинні електроліти IVD, контрольний матеріал</t>
  </si>
  <si>
    <t>52876 Хлорид (Cl-) IVD,набір, йон-селективні електроди</t>
  </si>
  <si>
    <t>52896 Натрій (Na+) IVD,набір, йон-селективні електроди</t>
  </si>
  <si>
    <t>52892 Калій (К+) IVD,набір, йон-селективні електроди</t>
  </si>
  <si>
    <t>30208/53305 Лактатний електрод/ Глюкоза IVD,набір, йон-селективні електроди</t>
  </si>
  <si>
    <t>1. Реагенти до біохімічного аналізатору "Cobas 6000"  (закрита система), cobas c 311 (закрита система), cobas e 411 (закрита система), cobas b 221 (закрита система):</t>
  </si>
  <si>
    <t xml:space="preserve">ОБГРУНТУВАННЯ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</si>
</sst>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General"/>
    <numFmt numFmtId="177" formatCode="[$-422]0.00"/>
  </numFmts>
  <fonts count="57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38" fillId="20" borderId="1" applyNumberFormat="0" applyAlignment="0" applyProtection="0"/>
    <xf numFmtId="9" fontId="0" fillId="0" borderId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6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0" fillId="32" borderId="8" applyNumberFormat="0" applyFon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33">
      <alignment/>
      <protection/>
    </xf>
    <xf numFmtId="0" fontId="0" fillId="0" borderId="0" xfId="33" applyFont="1">
      <alignment/>
      <protection/>
    </xf>
    <xf numFmtId="1" fontId="0" fillId="0" borderId="10" xfId="33" applyNumberFormat="1" applyFont="1" applyBorder="1">
      <alignment/>
      <protection/>
    </xf>
    <xf numFmtId="0" fontId="1" fillId="0" borderId="0" xfId="33" applyFont="1" applyAlignment="1">
      <alignment/>
      <protection/>
    </xf>
    <xf numFmtId="49" fontId="3" fillId="0" borderId="11" xfId="33" applyNumberFormat="1" applyFont="1" applyBorder="1" applyAlignment="1">
      <alignment horizontal="center" vertical="center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/>
      <protection/>
    </xf>
    <xf numFmtId="1" fontId="4" fillId="0" borderId="11" xfId="33" applyNumberFormat="1" applyFont="1" applyBorder="1" applyAlignment="1">
      <alignment horizontal="center" vertical="center" wrapText="1"/>
      <protection/>
    </xf>
    <xf numFmtId="0" fontId="4" fillId="33" borderId="11" xfId="33" applyFont="1" applyFill="1" applyBorder="1" applyAlignment="1">
      <alignment horizontal="center" vertical="center" wrapText="1"/>
      <protection/>
    </xf>
    <xf numFmtId="2" fontId="4" fillId="33" borderId="11" xfId="33" applyNumberFormat="1" applyFont="1" applyFill="1" applyBorder="1" applyAlignment="1">
      <alignment horizontal="center" vertical="center" wrapText="1"/>
      <protection/>
    </xf>
    <xf numFmtId="49" fontId="4" fillId="0" borderId="11" xfId="33" applyNumberFormat="1" applyFont="1" applyBorder="1" applyAlignment="1">
      <alignment horizontal="center" vertical="center" wrapText="1"/>
      <protection/>
    </xf>
    <xf numFmtId="2" fontId="7" fillId="0" borderId="11" xfId="33" applyNumberFormat="1" applyFont="1" applyBorder="1" applyAlignment="1">
      <alignment horizontal="center" vertical="center"/>
      <protection/>
    </xf>
    <xf numFmtId="2" fontId="7" fillId="33" borderId="11" xfId="33" applyNumberFormat="1" applyFont="1" applyFill="1" applyBorder="1" applyAlignment="1">
      <alignment horizontal="center" vertical="center"/>
      <protection/>
    </xf>
    <xf numFmtId="0" fontId="8" fillId="0" borderId="0" xfId="33" applyFont="1" applyAlignment="1">
      <alignment/>
      <protection/>
    </xf>
    <xf numFmtId="0" fontId="8" fillId="33" borderId="11" xfId="33" applyFont="1" applyFill="1" applyBorder="1" applyAlignment="1">
      <alignment horizontal="center" vertical="center"/>
      <protection/>
    </xf>
    <xf numFmtId="49" fontId="7" fillId="0" borderId="11" xfId="33" applyNumberFormat="1" applyFont="1" applyBorder="1" applyAlignment="1">
      <alignment horizontal="center" vertical="center"/>
      <protection/>
    </xf>
    <xf numFmtId="1" fontId="6" fillId="0" borderId="10" xfId="33" applyNumberFormat="1" applyFont="1" applyBorder="1" applyAlignment="1">
      <alignment horizontal="center" vertical="center"/>
      <protection/>
    </xf>
    <xf numFmtId="2" fontId="7" fillId="0" borderId="10" xfId="33" applyNumberFormat="1" applyFont="1" applyBorder="1" applyAlignment="1">
      <alignment horizontal="center" vertical="center" wrapText="1"/>
      <protection/>
    </xf>
    <xf numFmtId="2" fontId="7" fillId="33" borderId="11" xfId="33" applyNumberFormat="1" applyFont="1" applyFill="1" applyBorder="1" applyAlignment="1">
      <alignment horizontal="left" vertical="center" wrapText="1"/>
      <protection/>
    </xf>
    <xf numFmtId="0" fontId="9" fillId="0" borderId="0" xfId="33" applyFont="1">
      <alignment/>
      <protection/>
    </xf>
    <xf numFmtId="0" fontId="10" fillId="0" borderId="0" xfId="33" applyFont="1" applyAlignment="1">
      <alignment/>
      <protection/>
    </xf>
    <xf numFmtId="0" fontId="0" fillId="0" borderId="0" xfId="33" applyFont="1" applyAlignment="1">
      <alignment/>
      <protection/>
    </xf>
    <xf numFmtId="0" fontId="0" fillId="0" borderId="0" xfId="33" applyFont="1" applyBorder="1" applyAlignment="1">
      <alignment/>
      <protection/>
    </xf>
    <xf numFmtId="0" fontId="0" fillId="0" borderId="0" xfId="33" applyFont="1" applyBorder="1">
      <alignment/>
      <protection/>
    </xf>
    <xf numFmtId="1" fontId="0" fillId="0" borderId="12" xfId="33" applyNumberFormat="1" applyFont="1" applyBorder="1">
      <alignment/>
      <protection/>
    </xf>
    <xf numFmtId="0" fontId="1" fillId="0" borderId="0" xfId="33" applyBorder="1">
      <alignment/>
      <protection/>
    </xf>
    <xf numFmtId="1" fontId="0" fillId="0" borderId="0" xfId="33" applyNumberFormat="1" applyFont="1" applyBorder="1">
      <alignment/>
      <protection/>
    </xf>
    <xf numFmtId="49" fontId="5" fillId="0" borderId="0" xfId="33" applyNumberFormat="1" applyFont="1" applyBorder="1" applyAlignment="1">
      <alignment horizontal="left" vertical="center" wrapText="1"/>
      <protection/>
    </xf>
    <xf numFmtId="49" fontId="7" fillId="0" borderId="13" xfId="33" applyNumberFormat="1" applyFont="1" applyBorder="1" applyAlignment="1">
      <alignment horizontal="center" vertical="center"/>
      <protection/>
    </xf>
    <xf numFmtId="1" fontId="6" fillId="0" borderId="13" xfId="33" applyNumberFormat="1" applyFont="1" applyBorder="1" applyAlignment="1">
      <alignment horizontal="center" vertical="center"/>
      <protection/>
    </xf>
    <xf numFmtId="2" fontId="7" fillId="0" borderId="13" xfId="33" applyNumberFormat="1" applyFont="1" applyBorder="1" applyAlignment="1">
      <alignment horizontal="center" vertical="center" wrapText="1"/>
      <protection/>
    </xf>
    <xf numFmtId="2" fontId="7" fillId="0" borderId="13" xfId="33" applyNumberFormat="1" applyFont="1" applyBorder="1" applyAlignment="1">
      <alignment horizontal="center" vertical="center"/>
      <protection/>
    </xf>
    <xf numFmtId="2" fontId="7" fillId="33" borderId="13" xfId="33" applyNumberFormat="1" applyFont="1" applyFill="1" applyBorder="1" applyAlignment="1">
      <alignment horizontal="center" vertical="center"/>
      <protection/>
    </xf>
    <xf numFmtId="2" fontId="7" fillId="33" borderId="13" xfId="33" applyNumberFormat="1" applyFont="1" applyFill="1" applyBorder="1" applyAlignment="1">
      <alignment horizontal="left" vertical="center" wrapText="1"/>
      <protection/>
    </xf>
    <xf numFmtId="49" fontId="7" fillId="0" borderId="10" xfId="33" applyNumberFormat="1" applyFont="1" applyBorder="1" applyAlignment="1">
      <alignment horizontal="center" vertical="center"/>
      <protection/>
    </xf>
    <xf numFmtId="49" fontId="5" fillId="0" borderId="12" xfId="33" applyNumberFormat="1" applyFont="1" applyBorder="1" applyAlignment="1">
      <alignment horizontal="left" vertical="center" wrapText="1"/>
      <protection/>
    </xf>
    <xf numFmtId="0" fontId="1" fillId="0" borderId="11" xfId="33" applyBorder="1">
      <alignment/>
      <protection/>
    </xf>
    <xf numFmtId="0" fontId="3" fillId="0" borderId="11" xfId="33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49" fontId="5" fillId="0" borderId="11" xfId="33" applyNumberFormat="1" applyFont="1" applyBorder="1" applyAlignment="1">
      <alignment horizontal="center" vertical="top" wrapText="1"/>
      <protection/>
    </xf>
    <xf numFmtId="49" fontId="5" fillId="0" borderId="14" xfId="33" applyNumberFormat="1" applyFont="1" applyBorder="1" applyAlignment="1">
      <alignment horizontal="center" vertical="top" wrapText="1"/>
      <protection/>
    </xf>
    <xf numFmtId="0" fontId="0" fillId="0" borderId="15" xfId="33" applyFont="1" applyBorder="1">
      <alignment/>
      <protection/>
    </xf>
    <xf numFmtId="0" fontId="5" fillId="0" borderId="0" xfId="33" applyFont="1" applyAlignment="1">
      <alignment/>
      <protection/>
    </xf>
    <xf numFmtId="0" fontId="5" fillId="33" borderId="11" xfId="33" applyFont="1" applyFill="1" applyBorder="1" applyAlignment="1">
      <alignment horizontal="center" vertical="center"/>
      <protection/>
    </xf>
    <xf numFmtId="0" fontId="5" fillId="0" borderId="10" xfId="33" applyFont="1" applyFill="1" applyBorder="1" applyAlignment="1">
      <alignment horizontal="left" vertical="center" wrapText="1"/>
      <protection/>
    </xf>
    <xf numFmtId="49" fontId="5" fillId="0" borderId="11" xfId="33" applyNumberFormat="1" applyFont="1" applyBorder="1" applyAlignment="1">
      <alignment horizontal="center" vertical="center"/>
      <protection/>
    </xf>
    <xf numFmtId="0" fontId="5" fillId="0" borderId="10" xfId="33" applyNumberFormat="1" applyFont="1" applyBorder="1" applyAlignment="1">
      <alignment horizontal="center" vertical="center"/>
      <protection/>
    </xf>
    <xf numFmtId="1" fontId="5" fillId="0" borderId="10" xfId="33" applyNumberFormat="1" applyFont="1" applyBorder="1" applyAlignment="1">
      <alignment horizontal="center" vertical="center"/>
      <protection/>
    </xf>
    <xf numFmtId="2" fontId="5" fillId="0" borderId="10" xfId="33" applyNumberFormat="1" applyFont="1" applyBorder="1" applyAlignment="1">
      <alignment horizontal="center" vertical="center"/>
      <protection/>
    </xf>
    <xf numFmtId="2" fontId="5" fillId="0" borderId="11" xfId="33" applyNumberFormat="1" applyFont="1" applyBorder="1" applyAlignment="1">
      <alignment horizontal="center" vertical="center" wrapText="1"/>
      <protection/>
    </xf>
    <xf numFmtId="0" fontId="5" fillId="0" borderId="16" xfId="33" applyFont="1" applyBorder="1" applyAlignment="1">
      <alignment horizontal="left" vertical="center" wrapText="1"/>
      <protection/>
    </xf>
    <xf numFmtId="49" fontId="5" fillId="0" borderId="11" xfId="33" applyNumberFormat="1" applyFont="1" applyBorder="1" applyAlignment="1">
      <alignment horizontal="left" vertical="center" wrapText="1"/>
      <protection/>
    </xf>
    <xf numFmtId="1" fontId="5" fillId="33" borderId="11" xfId="33" applyNumberFormat="1" applyFont="1" applyFill="1" applyBorder="1" applyAlignment="1">
      <alignment horizontal="left" vertical="center" wrapText="1"/>
      <protection/>
    </xf>
    <xf numFmtId="0" fontId="6" fillId="0" borderId="0" xfId="33" applyFont="1">
      <alignment/>
      <protection/>
    </xf>
    <xf numFmtId="2" fontId="5" fillId="0" borderId="10" xfId="33" applyNumberFormat="1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left" vertical="center" wrapText="1"/>
      <protection/>
    </xf>
    <xf numFmtId="49" fontId="5" fillId="0" borderId="10" xfId="33" applyNumberFormat="1" applyFont="1" applyBorder="1" applyAlignment="1">
      <alignment horizontal="center" vertical="center"/>
      <protection/>
    </xf>
    <xf numFmtId="2" fontId="7" fillId="0" borderId="10" xfId="33" applyNumberFormat="1" applyFont="1" applyBorder="1" applyAlignment="1">
      <alignment horizontal="center" vertical="center"/>
      <protection/>
    </xf>
    <xf numFmtId="49" fontId="5" fillId="0" borderId="17" xfId="33" applyNumberFormat="1" applyFont="1" applyBorder="1" applyAlignment="1">
      <alignment horizontal="left" vertical="center" wrapText="1"/>
      <protection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33" applyFont="1" applyBorder="1" applyAlignment="1">
      <alignment horizontal="left" vertical="center" wrapText="1"/>
      <protection/>
    </xf>
    <xf numFmtId="0" fontId="5" fillId="0" borderId="18" xfId="0" applyFont="1" applyBorder="1" applyAlignment="1">
      <alignment horizontal="left" vertical="center" wrapText="1"/>
    </xf>
    <xf numFmtId="0" fontId="11" fillId="33" borderId="10" xfId="33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11" fillId="33" borderId="14" xfId="33" applyFont="1" applyFill="1" applyBorder="1" applyAlignment="1">
      <alignment horizontal="left" vertical="center" wrapText="1"/>
      <protection/>
    </xf>
    <xf numFmtId="0" fontId="11" fillId="0" borderId="19" xfId="33" applyFont="1" applyBorder="1" applyAlignment="1">
      <alignment horizontal="left" vertical="center" wrapText="1"/>
      <protection/>
    </xf>
    <xf numFmtId="0" fontId="11" fillId="0" borderId="12" xfId="33" applyFont="1" applyBorder="1" applyAlignment="1">
      <alignment horizontal="left" vertical="center" wrapText="1"/>
      <protection/>
    </xf>
    <xf numFmtId="0" fontId="1" fillId="0" borderId="20" xfId="33" applyBorder="1">
      <alignment/>
      <protection/>
    </xf>
    <xf numFmtId="1" fontId="5" fillId="33" borderId="14" xfId="33" applyNumberFormat="1" applyFont="1" applyFill="1" applyBorder="1" applyAlignment="1">
      <alignment horizontal="left" vertical="center" wrapText="1"/>
      <protection/>
    </xf>
    <xf numFmtId="1" fontId="5" fillId="33" borderId="17" xfId="33" applyNumberFormat="1" applyFont="1" applyFill="1" applyBorder="1" applyAlignment="1">
      <alignment horizontal="left" vertical="center" wrapText="1"/>
      <protection/>
    </xf>
    <xf numFmtId="49" fontId="6" fillId="0" borderId="0" xfId="33" applyNumberFormat="1" applyFont="1" applyAlignment="1">
      <alignment horizontal="center" vertical="center"/>
      <protection/>
    </xf>
    <xf numFmtId="0" fontId="15" fillId="0" borderId="13" xfId="33" applyFont="1" applyBorder="1">
      <alignment/>
      <protection/>
    </xf>
    <xf numFmtId="0" fontId="16" fillId="0" borderId="13" xfId="33" applyFont="1" applyBorder="1" applyAlignment="1">
      <alignment/>
      <protection/>
    </xf>
    <xf numFmtId="0" fontId="16" fillId="0" borderId="13" xfId="33" applyFont="1" applyBorder="1">
      <alignment/>
      <protection/>
    </xf>
    <xf numFmtId="0" fontId="17" fillId="0" borderId="14" xfId="0" applyFont="1" applyBorder="1" applyAlignment="1">
      <alignment horizontal="left" vertical="center"/>
    </xf>
    <xf numFmtId="0" fontId="15" fillId="0" borderId="0" xfId="33" applyFont="1" applyBorder="1">
      <alignment/>
      <protection/>
    </xf>
    <xf numFmtId="0" fontId="16" fillId="0" borderId="0" xfId="33" applyFont="1" applyBorder="1" applyAlignment="1">
      <alignment/>
      <protection/>
    </xf>
    <xf numFmtId="0" fontId="16" fillId="0" borderId="0" xfId="33" applyFont="1" applyBorder="1">
      <alignment/>
      <protection/>
    </xf>
    <xf numFmtId="0" fontId="17" fillId="0" borderId="15" xfId="33" applyFont="1" applyBorder="1" applyAlignment="1">
      <alignment horizontal="left" vertical="center"/>
      <protection/>
    </xf>
    <xf numFmtId="0" fontId="56" fillId="0" borderId="15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49" fontId="13" fillId="0" borderId="11" xfId="33" applyNumberFormat="1" applyFont="1" applyBorder="1" applyAlignment="1">
      <alignment horizontal="center" vertical="center" wrapText="1"/>
      <protection/>
    </xf>
    <xf numFmtId="49" fontId="13" fillId="0" borderId="21" xfId="33" applyNumberFormat="1" applyFont="1" applyBorder="1" applyAlignment="1">
      <alignment horizontal="center" vertical="center" wrapText="1"/>
      <protection/>
    </xf>
    <xf numFmtId="0" fontId="2" fillId="33" borderId="11" xfId="33" applyFont="1" applyFill="1" applyBorder="1" applyAlignment="1">
      <alignment horizontal="left" vertical="center"/>
      <protection/>
    </xf>
    <xf numFmtId="0" fontId="14" fillId="0" borderId="22" xfId="33" applyFont="1" applyBorder="1" applyAlignment="1">
      <alignment horizontal="left" vertical="center" wrapText="1"/>
      <protection/>
    </xf>
    <xf numFmtId="0" fontId="14" fillId="0" borderId="0" xfId="33" applyFont="1" applyBorder="1" applyAlignment="1">
      <alignment horizontal="left" vertical="center" wrapText="1"/>
      <protection/>
    </xf>
    <xf numFmtId="0" fontId="14" fillId="0" borderId="23" xfId="33" applyFont="1" applyBorder="1" applyAlignment="1">
      <alignment horizontal="left" vertical="center" wrapText="1"/>
      <protection/>
    </xf>
    <xf numFmtId="0" fontId="14" fillId="0" borderId="13" xfId="33" applyFont="1" applyBorder="1" applyAlignment="1">
      <alignment horizontal="left" vertical="center" wrapText="1"/>
      <protection/>
    </xf>
    <xf numFmtId="0" fontId="17" fillId="0" borderId="24" xfId="33" applyFont="1" applyBorder="1" applyAlignment="1">
      <alignment horizontal="center" wrapText="1"/>
      <protection/>
    </xf>
    <xf numFmtId="0" fontId="17" fillId="0" borderId="24" xfId="0" applyFont="1" applyBorder="1" applyAlignment="1">
      <alignment horizontal="center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Excel Built-in Normal" xfId="33"/>
    <cellStyle name="Ввід" xfId="34"/>
    <cellStyle name="Percent" xfId="35"/>
    <cellStyle name="Гарний" xfId="36"/>
    <cellStyle name="Hyperlink" xfId="37"/>
    <cellStyle name="Currency" xfId="38"/>
    <cellStyle name="Currency [0]" xfId="39"/>
    <cellStyle name="Заголовок 1" xfId="40"/>
    <cellStyle name="Заголовок 2" xfId="41"/>
    <cellStyle name="Заголовок 3" xfId="42"/>
    <cellStyle name="Заголовок 4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9"/>
  <sheetViews>
    <sheetView tabSelected="1" zoomScale="70" zoomScaleNormal="70" zoomScalePageLayoutView="0" workbookViewId="0" topLeftCell="A1">
      <selection activeCell="N5" sqref="N5"/>
    </sheetView>
  </sheetViews>
  <sheetFormatPr defaultColWidth="14.421875" defaultRowHeight="15" customHeight="1"/>
  <cols>
    <col min="1" max="2" width="2.00390625" style="1" customWidth="1"/>
    <col min="3" max="3" width="5.8515625" style="37" customWidth="1"/>
    <col min="4" max="4" width="40.7109375" style="2" customWidth="1"/>
    <col min="5" max="5" width="9.28125" style="2" customWidth="1"/>
    <col min="6" max="7" width="9.28125" style="2" hidden="1" customWidth="1"/>
    <col min="8" max="8" width="10.8515625" style="2" hidden="1" customWidth="1"/>
    <col min="9" max="9" width="9.421875" style="3" customWidth="1"/>
    <col min="10" max="10" width="13.00390625" style="2" customWidth="1"/>
    <col min="11" max="11" width="12.00390625" style="2" customWidth="1"/>
    <col min="12" max="12" width="11.140625" style="2" customWidth="1"/>
    <col min="13" max="13" width="12.8515625" style="2" customWidth="1"/>
    <col min="14" max="14" width="9.7109375" style="2" customWidth="1"/>
    <col min="15" max="15" width="13.8515625" style="2" customWidth="1"/>
    <col min="16" max="17" width="30.57421875" style="2" customWidth="1"/>
    <col min="18" max="18" width="35.8515625" style="42" customWidth="1"/>
    <col min="19" max="22" width="0" style="1" hidden="1" customWidth="1"/>
    <col min="23" max="16384" width="14.421875" style="1" customWidth="1"/>
  </cols>
  <sheetData>
    <row r="1" spans="5:18" ht="32.25" customHeight="1">
      <c r="E1" s="89" t="s">
        <v>131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24"/>
    </row>
    <row r="2" spans="3:18" ht="37.5" customHeight="1">
      <c r="C2" s="82" t="s">
        <v>51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3"/>
    </row>
    <row r="3" spans="1:21" ht="57.75" customHeight="1">
      <c r="A3" s="4"/>
      <c r="B3" s="4"/>
      <c r="C3" s="5" t="s">
        <v>0</v>
      </c>
      <c r="D3" s="6" t="s">
        <v>1</v>
      </c>
      <c r="E3" s="7" t="s">
        <v>2</v>
      </c>
      <c r="F3" s="7" t="s">
        <v>44</v>
      </c>
      <c r="G3" s="7" t="s">
        <v>45</v>
      </c>
      <c r="H3" s="7" t="s">
        <v>50</v>
      </c>
      <c r="I3" s="8" t="s">
        <v>3</v>
      </c>
      <c r="J3" s="9" t="s">
        <v>4</v>
      </c>
      <c r="K3" s="10" t="s">
        <v>5</v>
      </c>
      <c r="L3" s="9" t="s">
        <v>6</v>
      </c>
      <c r="M3" s="10" t="s">
        <v>5</v>
      </c>
      <c r="N3" s="10" t="s">
        <v>7</v>
      </c>
      <c r="O3" s="10" t="s">
        <v>5</v>
      </c>
      <c r="P3" s="38" t="s">
        <v>8</v>
      </c>
      <c r="Q3" s="11" t="s">
        <v>9</v>
      </c>
      <c r="R3" s="39" t="s">
        <v>10</v>
      </c>
      <c r="S3" s="1" t="s">
        <v>52</v>
      </c>
      <c r="T3" s="1" t="s">
        <v>53</v>
      </c>
      <c r="U3" s="1" t="s">
        <v>54</v>
      </c>
    </row>
    <row r="4" spans="1:18" ht="24.75" customHeight="1">
      <c r="A4" s="21"/>
      <c r="B4" s="21"/>
      <c r="C4" s="84" t="s">
        <v>130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1:21" s="54" customFormat="1" ht="40.5" customHeight="1">
      <c r="A5" s="43"/>
      <c r="B5" s="43"/>
      <c r="C5" s="44">
        <v>1</v>
      </c>
      <c r="D5" s="45" t="s">
        <v>22</v>
      </c>
      <c r="E5" s="46" t="s">
        <v>13</v>
      </c>
      <c r="F5" s="47">
        <v>15</v>
      </c>
      <c r="G5" s="48">
        <v>0</v>
      </c>
      <c r="H5" s="48">
        <v>0</v>
      </c>
      <c r="I5" s="48">
        <f>F5+G5+H5</f>
        <v>15</v>
      </c>
      <c r="J5" s="49">
        <v>7435.04</v>
      </c>
      <c r="K5" s="12">
        <f>I5*J5</f>
        <v>111525.6</v>
      </c>
      <c r="L5" s="50">
        <v>7577.79</v>
      </c>
      <c r="M5" s="12">
        <f>L5*I5</f>
        <v>113666.85</v>
      </c>
      <c r="N5" s="12">
        <f>(J5+L5)/2</f>
        <v>7506.415</v>
      </c>
      <c r="O5" s="13">
        <f>N5*I5</f>
        <v>112596.225</v>
      </c>
      <c r="P5" s="51" t="s">
        <v>12</v>
      </c>
      <c r="Q5" s="52" t="s">
        <v>16</v>
      </c>
      <c r="R5" s="53" t="s">
        <v>19</v>
      </c>
      <c r="S5" s="54">
        <f>F5*J5</f>
        <v>111525.6</v>
      </c>
      <c r="T5" s="54">
        <f>G5*J5</f>
        <v>0</v>
      </c>
      <c r="U5" s="54">
        <f>-H5*J5</f>
        <v>0</v>
      </c>
    </row>
    <row r="6" spans="1:21" s="54" customFormat="1" ht="32.25" customHeight="1">
      <c r="A6" s="43"/>
      <c r="B6" s="43"/>
      <c r="C6" s="44">
        <v>2</v>
      </c>
      <c r="D6" s="45" t="s">
        <v>48</v>
      </c>
      <c r="E6" s="46" t="s">
        <v>13</v>
      </c>
      <c r="F6" s="47">
        <v>1</v>
      </c>
      <c r="G6" s="48">
        <v>0</v>
      </c>
      <c r="H6" s="48">
        <v>0</v>
      </c>
      <c r="I6" s="48">
        <f aca="true" t="shared" si="0" ref="I6:I44">F6+G6+H6</f>
        <v>1</v>
      </c>
      <c r="J6" s="49">
        <v>2928.75</v>
      </c>
      <c r="K6" s="12">
        <f aca="true" t="shared" si="1" ref="K6:K44">I6*J6</f>
        <v>2928.75</v>
      </c>
      <c r="L6" s="55">
        <v>2984.98</v>
      </c>
      <c r="M6" s="12">
        <f>L6*I6</f>
        <v>2984.98</v>
      </c>
      <c r="N6" s="12">
        <f>(J6+L6)/2</f>
        <v>2956.865</v>
      </c>
      <c r="O6" s="13">
        <f>N6*I6</f>
        <v>2956.865</v>
      </c>
      <c r="P6" s="51" t="s">
        <v>12</v>
      </c>
      <c r="Q6" s="52" t="s">
        <v>110</v>
      </c>
      <c r="R6" s="53" t="s">
        <v>111</v>
      </c>
      <c r="S6" s="54">
        <f aca="true" t="shared" si="2" ref="S6:S44">F6*J6</f>
        <v>2928.75</v>
      </c>
      <c r="T6" s="54">
        <f aca="true" t="shared" si="3" ref="T6:T44">G6*J6</f>
        <v>0</v>
      </c>
      <c r="U6" s="54">
        <f aca="true" t="shared" si="4" ref="U6:U24">-H6*J6</f>
        <v>0</v>
      </c>
    </row>
    <row r="7" spans="1:21" s="54" customFormat="1" ht="48.75" customHeight="1">
      <c r="A7" s="43"/>
      <c r="B7" s="43"/>
      <c r="C7" s="44">
        <v>3</v>
      </c>
      <c r="D7" s="56" t="s">
        <v>17</v>
      </c>
      <c r="E7" s="46" t="s">
        <v>13</v>
      </c>
      <c r="F7" s="57">
        <v>2</v>
      </c>
      <c r="G7" s="47">
        <v>0</v>
      </c>
      <c r="H7" s="47">
        <v>0</v>
      </c>
      <c r="I7" s="48">
        <f t="shared" si="0"/>
        <v>2</v>
      </c>
      <c r="J7" s="49">
        <v>22310.3</v>
      </c>
      <c r="K7" s="12">
        <f t="shared" si="1"/>
        <v>44620.6</v>
      </c>
      <c r="L7" s="55">
        <v>22738.66</v>
      </c>
      <c r="M7" s="12">
        <f aca="true" t="shared" si="5" ref="M7:M44">L7*I7</f>
        <v>45477.32</v>
      </c>
      <c r="N7" s="58">
        <f aca="true" t="shared" si="6" ref="N7:N44">(J7+L7)/2</f>
        <v>22524.48</v>
      </c>
      <c r="O7" s="13">
        <f aca="true" t="shared" si="7" ref="O7:O44">I7*N7</f>
        <v>45048.96</v>
      </c>
      <c r="P7" s="51" t="s">
        <v>12</v>
      </c>
      <c r="Q7" s="59" t="s">
        <v>14</v>
      </c>
      <c r="R7" s="53" t="s">
        <v>18</v>
      </c>
      <c r="S7" s="54">
        <f t="shared" si="2"/>
        <v>44620.6</v>
      </c>
      <c r="T7" s="54">
        <f t="shared" si="3"/>
        <v>0</v>
      </c>
      <c r="U7" s="54">
        <f t="shared" si="4"/>
        <v>0</v>
      </c>
    </row>
    <row r="8" spans="1:21" s="54" customFormat="1" ht="33.75" customHeight="1">
      <c r="A8" s="43"/>
      <c r="B8" s="43"/>
      <c r="C8" s="44">
        <v>4</v>
      </c>
      <c r="D8" s="60" t="s">
        <v>49</v>
      </c>
      <c r="E8" s="46" t="s">
        <v>11</v>
      </c>
      <c r="F8" s="47">
        <v>2</v>
      </c>
      <c r="G8" s="47">
        <v>0</v>
      </c>
      <c r="H8" s="47">
        <v>0</v>
      </c>
      <c r="I8" s="48">
        <f t="shared" si="0"/>
        <v>2</v>
      </c>
      <c r="J8" s="49">
        <v>6830.8</v>
      </c>
      <c r="K8" s="12">
        <f t="shared" si="1"/>
        <v>13661.6</v>
      </c>
      <c r="L8" s="55">
        <v>6961.95</v>
      </c>
      <c r="M8" s="12">
        <f t="shared" si="5"/>
        <v>13923.9</v>
      </c>
      <c r="N8" s="58">
        <f t="shared" si="6"/>
        <v>6896.375</v>
      </c>
      <c r="O8" s="13">
        <f t="shared" si="7"/>
        <v>13792.75</v>
      </c>
      <c r="P8" s="61" t="s">
        <v>12</v>
      </c>
      <c r="Q8" s="62" t="s">
        <v>20</v>
      </c>
      <c r="R8" s="69" t="s">
        <v>21</v>
      </c>
      <c r="S8" s="54">
        <f t="shared" si="2"/>
        <v>13661.6</v>
      </c>
      <c r="T8" s="54">
        <f t="shared" si="3"/>
        <v>0</v>
      </c>
      <c r="U8" s="54">
        <f t="shared" si="4"/>
        <v>0</v>
      </c>
    </row>
    <row r="9" spans="1:21" s="54" customFormat="1" ht="48.75" customHeight="1">
      <c r="A9" s="43"/>
      <c r="B9" s="43"/>
      <c r="C9" s="44">
        <v>5</v>
      </c>
      <c r="D9" s="63" t="s">
        <v>37</v>
      </c>
      <c r="E9" s="46" t="s">
        <v>13</v>
      </c>
      <c r="F9" s="57">
        <v>1</v>
      </c>
      <c r="G9" s="47">
        <v>0</v>
      </c>
      <c r="H9" s="47">
        <v>0</v>
      </c>
      <c r="I9" s="48">
        <f t="shared" si="0"/>
        <v>1</v>
      </c>
      <c r="J9" s="49">
        <v>16843.29</v>
      </c>
      <c r="K9" s="12">
        <f t="shared" si="1"/>
        <v>16843.29</v>
      </c>
      <c r="L9" s="55">
        <v>17166.68</v>
      </c>
      <c r="M9" s="12">
        <f t="shared" si="5"/>
        <v>17166.68</v>
      </c>
      <c r="N9" s="58">
        <f t="shared" si="6"/>
        <v>17004.985</v>
      </c>
      <c r="O9" s="13">
        <f t="shared" si="7"/>
        <v>17004.985</v>
      </c>
      <c r="P9" s="61" t="s">
        <v>12</v>
      </c>
      <c r="Q9" s="52" t="s">
        <v>15</v>
      </c>
      <c r="R9" s="70">
        <v>61762</v>
      </c>
      <c r="S9" s="54">
        <f t="shared" si="2"/>
        <v>16843.29</v>
      </c>
      <c r="T9" s="54">
        <f t="shared" si="3"/>
        <v>0</v>
      </c>
      <c r="U9" s="54">
        <f t="shared" si="4"/>
        <v>0</v>
      </c>
    </row>
    <row r="10" spans="1:21" s="54" customFormat="1" ht="33.75" customHeight="1">
      <c r="A10" s="43"/>
      <c r="B10" s="43"/>
      <c r="C10" s="44">
        <v>6</v>
      </c>
      <c r="D10" s="63" t="s">
        <v>38</v>
      </c>
      <c r="E10" s="46" t="s">
        <v>11</v>
      </c>
      <c r="F10" s="57">
        <v>1</v>
      </c>
      <c r="G10" s="47">
        <v>0</v>
      </c>
      <c r="H10" s="47">
        <v>0</v>
      </c>
      <c r="I10" s="48">
        <f t="shared" si="0"/>
        <v>1</v>
      </c>
      <c r="J10" s="49">
        <v>3033.03</v>
      </c>
      <c r="K10" s="12">
        <f t="shared" si="1"/>
        <v>3033.03</v>
      </c>
      <c r="L10" s="55">
        <v>3091.26</v>
      </c>
      <c r="M10" s="12">
        <f t="shared" si="5"/>
        <v>3091.26</v>
      </c>
      <c r="N10" s="58">
        <f t="shared" si="6"/>
        <v>3062.1450000000004</v>
      </c>
      <c r="O10" s="13">
        <f t="shared" si="7"/>
        <v>3062.1450000000004</v>
      </c>
      <c r="P10" s="61" t="s">
        <v>12</v>
      </c>
      <c r="Q10" s="52" t="s">
        <v>15</v>
      </c>
      <c r="R10" s="70">
        <v>60989</v>
      </c>
      <c r="S10" s="54">
        <f t="shared" si="2"/>
        <v>3033.03</v>
      </c>
      <c r="T10" s="54">
        <f t="shared" si="3"/>
        <v>0</v>
      </c>
      <c r="U10" s="54">
        <f t="shared" si="4"/>
        <v>0</v>
      </c>
    </row>
    <row r="11" spans="1:21" s="54" customFormat="1" ht="43.5" customHeight="1">
      <c r="A11" s="43"/>
      <c r="B11" s="43"/>
      <c r="C11" s="44">
        <v>7</v>
      </c>
      <c r="D11" s="63" t="s">
        <v>39</v>
      </c>
      <c r="E11" s="46" t="s">
        <v>13</v>
      </c>
      <c r="F11" s="57">
        <v>1</v>
      </c>
      <c r="G11" s="47">
        <v>0</v>
      </c>
      <c r="H11" s="47">
        <v>0</v>
      </c>
      <c r="I11" s="48">
        <f t="shared" si="0"/>
        <v>1</v>
      </c>
      <c r="J11" s="49">
        <v>22633.5</v>
      </c>
      <c r="K11" s="12">
        <f t="shared" si="1"/>
        <v>22633.5</v>
      </c>
      <c r="L11" s="55">
        <v>23068.06</v>
      </c>
      <c r="M11" s="12">
        <f t="shared" si="5"/>
        <v>23068.06</v>
      </c>
      <c r="N11" s="58">
        <f t="shared" si="6"/>
        <v>22850.78</v>
      </c>
      <c r="O11" s="13">
        <f t="shared" si="7"/>
        <v>22850.78</v>
      </c>
      <c r="P11" s="61" t="s">
        <v>12</v>
      </c>
      <c r="Q11" s="64" t="s">
        <v>46</v>
      </c>
      <c r="R11" s="70">
        <v>60922</v>
      </c>
      <c r="S11" s="54">
        <f t="shared" si="2"/>
        <v>22633.5</v>
      </c>
      <c r="T11" s="54">
        <f t="shared" si="3"/>
        <v>0</v>
      </c>
      <c r="U11" s="54">
        <f t="shared" si="4"/>
        <v>0</v>
      </c>
    </row>
    <row r="12" spans="1:21" s="54" customFormat="1" ht="41.25" customHeight="1">
      <c r="A12" s="43"/>
      <c r="B12" s="43"/>
      <c r="C12" s="44">
        <v>8</v>
      </c>
      <c r="D12" s="63" t="s">
        <v>40</v>
      </c>
      <c r="E12" s="46" t="s">
        <v>11</v>
      </c>
      <c r="F12" s="57">
        <v>1</v>
      </c>
      <c r="G12" s="47">
        <v>0</v>
      </c>
      <c r="H12" s="47">
        <v>0</v>
      </c>
      <c r="I12" s="48">
        <f t="shared" si="0"/>
        <v>1</v>
      </c>
      <c r="J12" s="49">
        <v>2226.15</v>
      </c>
      <c r="K12" s="12">
        <f t="shared" si="1"/>
        <v>2226.15</v>
      </c>
      <c r="L12" s="55">
        <v>2268.89</v>
      </c>
      <c r="M12" s="12">
        <f t="shared" si="5"/>
        <v>2268.89</v>
      </c>
      <c r="N12" s="58">
        <f t="shared" si="6"/>
        <v>2247.52</v>
      </c>
      <c r="O12" s="13">
        <f t="shared" si="7"/>
        <v>2247.52</v>
      </c>
      <c r="P12" s="61" t="s">
        <v>12</v>
      </c>
      <c r="Q12" s="64" t="s">
        <v>46</v>
      </c>
      <c r="R12" s="70">
        <v>54474</v>
      </c>
      <c r="S12" s="54">
        <f t="shared" si="2"/>
        <v>2226.15</v>
      </c>
      <c r="T12" s="54">
        <f t="shared" si="3"/>
        <v>0</v>
      </c>
      <c r="U12" s="54">
        <f t="shared" si="4"/>
        <v>0</v>
      </c>
    </row>
    <row r="13" spans="1:21" s="54" customFormat="1" ht="36.75" customHeight="1">
      <c r="A13" s="43"/>
      <c r="B13" s="43"/>
      <c r="C13" s="44">
        <v>9</v>
      </c>
      <c r="D13" s="63" t="s">
        <v>41</v>
      </c>
      <c r="E13" s="46" t="s">
        <v>11</v>
      </c>
      <c r="F13" s="57">
        <v>1</v>
      </c>
      <c r="G13" s="47">
        <v>0</v>
      </c>
      <c r="H13" s="47">
        <v>0</v>
      </c>
      <c r="I13" s="48">
        <f t="shared" si="0"/>
        <v>1</v>
      </c>
      <c r="J13" s="49">
        <v>5252.53</v>
      </c>
      <c r="K13" s="12">
        <f t="shared" si="1"/>
        <v>5252.53</v>
      </c>
      <c r="L13" s="55">
        <v>5353.38</v>
      </c>
      <c r="M13" s="12">
        <f t="shared" si="5"/>
        <v>5353.38</v>
      </c>
      <c r="N13" s="58">
        <f t="shared" si="6"/>
        <v>5302.955</v>
      </c>
      <c r="O13" s="13">
        <f t="shared" si="7"/>
        <v>5302.955</v>
      </c>
      <c r="P13" s="61" t="s">
        <v>12</v>
      </c>
      <c r="Q13" s="64" t="s">
        <v>46</v>
      </c>
      <c r="R13" s="70">
        <v>54475</v>
      </c>
      <c r="S13" s="54">
        <f t="shared" si="2"/>
        <v>5252.53</v>
      </c>
      <c r="T13" s="54">
        <f t="shared" si="3"/>
        <v>0</v>
      </c>
      <c r="U13" s="54">
        <f t="shared" si="4"/>
        <v>0</v>
      </c>
    </row>
    <row r="14" spans="1:21" s="54" customFormat="1" ht="36" customHeight="1">
      <c r="A14" s="43"/>
      <c r="B14" s="43"/>
      <c r="C14" s="44">
        <v>10</v>
      </c>
      <c r="D14" s="65" t="s">
        <v>42</v>
      </c>
      <c r="E14" s="46" t="s">
        <v>13</v>
      </c>
      <c r="F14" s="57">
        <v>1</v>
      </c>
      <c r="G14" s="47">
        <v>0</v>
      </c>
      <c r="H14" s="47">
        <v>0</v>
      </c>
      <c r="I14" s="48">
        <f t="shared" si="0"/>
        <v>1</v>
      </c>
      <c r="J14" s="49">
        <v>11115.95</v>
      </c>
      <c r="K14" s="12">
        <f t="shared" si="1"/>
        <v>11115.95</v>
      </c>
      <c r="L14" s="55">
        <v>11329.38</v>
      </c>
      <c r="M14" s="12">
        <f t="shared" si="5"/>
        <v>11329.38</v>
      </c>
      <c r="N14" s="58">
        <f t="shared" si="6"/>
        <v>11222.665</v>
      </c>
      <c r="O14" s="13">
        <f t="shared" si="7"/>
        <v>11222.665</v>
      </c>
      <c r="P14" s="61" t="s">
        <v>12</v>
      </c>
      <c r="Q14" s="64" t="s">
        <v>47</v>
      </c>
      <c r="R14" s="70">
        <v>47420</v>
      </c>
      <c r="S14" s="54">
        <f t="shared" si="2"/>
        <v>11115.95</v>
      </c>
      <c r="T14" s="54">
        <f t="shared" si="3"/>
        <v>0</v>
      </c>
      <c r="U14" s="54">
        <f t="shared" si="4"/>
        <v>0</v>
      </c>
    </row>
    <row r="15" spans="1:21" s="54" customFormat="1" ht="36" customHeight="1">
      <c r="A15" s="43"/>
      <c r="B15" s="43"/>
      <c r="C15" s="44">
        <v>11</v>
      </c>
      <c r="D15" s="66" t="s">
        <v>43</v>
      </c>
      <c r="E15" s="46" t="s">
        <v>11</v>
      </c>
      <c r="F15" s="57">
        <v>1</v>
      </c>
      <c r="G15" s="47">
        <v>0</v>
      </c>
      <c r="H15" s="47">
        <v>0</v>
      </c>
      <c r="I15" s="48">
        <f t="shared" si="0"/>
        <v>1</v>
      </c>
      <c r="J15" s="49">
        <v>3342.91</v>
      </c>
      <c r="K15" s="12">
        <f t="shared" si="1"/>
        <v>3342.91</v>
      </c>
      <c r="L15" s="55">
        <v>3407.09</v>
      </c>
      <c r="M15" s="12">
        <f t="shared" si="5"/>
        <v>3407.09</v>
      </c>
      <c r="N15" s="58">
        <f t="shared" si="6"/>
        <v>3375</v>
      </c>
      <c r="O15" s="13">
        <f t="shared" si="7"/>
        <v>3375</v>
      </c>
      <c r="P15" s="61" t="s">
        <v>12</v>
      </c>
      <c r="Q15" s="64" t="s">
        <v>14</v>
      </c>
      <c r="R15" s="70">
        <v>47418</v>
      </c>
      <c r="S15" s="54">
        <f t="shared" si="2"/>
        <v>3342.91</v>
      </c>
      <c r="T15" s="54">
        <f t="shared" si="3"/>
        <v>0</v>
      </c>
      <c r="U15" s="54">
        <f t="shared" si="4"/>
        <v>0</v>
      </c>
    </row>
    <row r="16" spans="1:21" s="54" customFormat="1" ht="48.75" customHeight="1">
      <c r="A16" s="43"/>
      <c r="B16" s="43"/>
      <c r="C16" s="44">
        <v>12</v>
      </c>
      <c r="D16" s="67" t="s">
        <v>112</v>
      </c>
      <c r="E16" s="46" t="s">
        <v>113</v>
      </c>
      <c r="F16" s="47">
        <v>0</v>
      </c>
      <c r="G16" s="47">
        <v>2</v>
      </c>
      <c r="H16" s="47">
        <v>0</v>
      </c>
      <c r="I16" s="48">
        <f t="shared" si="0"/>
        <v>2</v>
      </c>
      <c r="J16" s="49">
        <v>4767.81</v>
      </c>
      <c r="K16" s="12">
        <f t="shared" si="1"/>
        <v>9535.62</v>
      </c>
      <c r="L16" s="55">
        <v>4859.35</v>
      </c>
      <c r="M16" s="12">
        <f t="shared" si="5"/>
        <v>9718.7</v>
      </c>
      <c r="N16" s="58">
        <f t="shared" si="6"/>
        <v>4813.58</v>
      </c>
      <c r="O16" s="13">
        <f t="shared" si="7"/>
        <v>9627.16</v>
      </c>
      <c r="P16" s="61" t="s">
        <v>12</v>
      </c>
      <c r="Q16" s="64" t="s">
        <v>123</v>
      </c>
      <c r="R16" s="70" t="s">
        <v>124</v>
      </c>
      <c r="S16" s="54">
        <f t="shared" si="2"/>
        <v>0</v>
      </c>
      <c r="T16" s="54">
        <f t="shared" si="3"/>
        <v>9535.62</v>
      </c>
      <c r="U16" s="54">
        <f t="shared" si="4"/>
        <v>0</v>
      </c>
    </row>
    <row r="17" spans="1:21" s="54" customFormat="1" ht="45.75" customHeight="1">
      <c r="A17" s="43"/>
      <c r="B17" s="43"/>
      <c r="C17" s="44">
        <v>13</v>
      </c>
      <c r="D17" s="67" t="s">
        <v>114</v>
      </c>
      <c r="E17" s="46" t="s">
        <v>113</v>
      </c>
      <c r="F17" s="47">
        <v>0</v>
      </c>
      <c r="G17" s="47">
        <v>6</v>
      </c>
      <c r="H17" s="47">
        <v>0</v>
      </c>
      <c r="I17" s="48">
        <f t="shared" si="0"/>
        <v>6</v>
      </c>
      <c r="J17" s="49">
        <v>8405.35</v>
      </c>
      <c r="K17" s="12">
        <f t="shared" si="1"/>
        <v>50432.100000000006</v>
      </c>
      <c r="L17" s="55">
        <v>8566.73</v>
      </c>
      <c r="M17" s="12">
        <f t="shared" si="5"/>
        <v>51400.38</v>
      </c>
      <c r="N17" s="58">
        <f t="shared" si="6"/>
        <v>8486.04</v>
      </c>
      <c r="O17" s="13">
        <f t="shared" si="7"/>
        <v>50916.240000000005</v>
      </c>
      <c r="P17" s="61" t="s">
        <v>12</v>
      </c>
      <c r="Q17" s="64" t="s">
        <v>123</v>
      </c>
      <c r="R17" s="70" t="s">
        <v>124</v>
      </c>
      <c r="S17" s="54">
        <f t="shared" si="2"/>
        <v>0</v>
      </c>
      <c r="T17" s="54">
        <f t="shared" si="3"/>
        <v>50432.100000000006</v>
      </c>
      <c r="U17" s="54">
        <f t="shared" si="4"/>
        <v>0</v>
      </c>
    </row>
    <row r="18" spans="1:21" s="54" customFormat="1" ht="45.75" customHeight="1">
      <c r="A18" s="43"/>
      <c r="B18" s="43"/>
      <c r="C18" s="44">
        <v>14</v>
      </c>
      <c r="D18" s="67" t="s">
        <v>115</v>
      </c>
      <c r="E18" s="46" t="s">
        <v>113</v>
      </c>
      <c r="F18" s="47">
        <v>0</v>
      </c>
      <c r="G18" s="47">
        <v>1</v>
      </c>
      <c r="H18" s="47">
        <v>0</v>
      </c>
      <c r="I18" s="48">
        <f t="shared" si="0"/>
        <v>1</v>
      </c>
      <c r="J18" s="49">
        <v>10273.57</v>
      </c>
      <c r="K18" s="12">
        <f t="shared" si="1"/>
        <v>10273.57</v>
      </c>
      <c r="L18" s="55">
        <v>10470.82</v>
      </c>
      <c r="M18" s="12">
        <f t="shared" si="5"/>
        <v>10470.82</v>
      </c>
      <c r="N18" s="58">
        <f t="shared" si="6"/>
        <v>10372.195</v>
      </c>
      <c r="O18" s="13">
        <f t="shared" si="7"/>
        <v>10372.195</v>
      </c>
      <c r="P18" s="61" t="s">
        <v>12</v>
      </c>
      <c r="Q18" s="64" t="s">
        <v>123</v>
      </c>
      <c r="R18" s="70" t="s">
        <v>124</v>
      </c>
      <c r="S18" s="54">
        <f t="shared" si="2"/>
        <v>0</v>
      </c>
      <c r="T18" s="54">
        <f t="shared" si="3"/>
        <v>10273.57</v>
      </c>
      <c r="U18" s="54">
        <f t="shared" si="4"/>
        <v>0</v>
      </c>
    </row>
    <row r="19" spans="1:21" s="54" customFormat="1" ht="36" customHeight="1">
      <c r="A19" s="43"/>
      <c r="B19" s="43"/>
      <c r="C19" s="44">
        <v>15</v>
      </c>
      <c r="D19" s="67" t="s">
        <v>116</v>
      </c>
      <c r="E19" s="46" t="s">
        <v>113</v>
      </c>
      <c r="F19" s="47">
        <v>0</v>
      </c>
      <c r="G19" s="47">
        <v>2</v>
      </c>
      <c r="H19" s="47">
        <v>0</v>
      </c>
      <c r="I19" s="48">
        <f t="shared" si="0"/>
        <v>2</v>
      </c>
      <c r="J19" s="49">
        <v>4946.33</v>
      </c>
      <c r="K19" s="12">
        <f t="shared" si="1"/>
        <v>9892.66</v>
      </c>
      <c r="L19" s="55">
        <v>5041.3</v>
      </c>
      <c r="M19" s="12">
        <f t="shared" si="5"/>
        <v>10082.6</v>
      </c>
      <c r="N19" s="58">
        <f t="shared" si="6"/>
        <v>4993.8150000000005</v>
      </c>
      <c r="O19" s="13">
        <f t="shared" si="7"/>
        <v>9987.630000000001</v>
      </c>
      <c r="P19" s="61" t="s">
        <v>12</v>
      </c>
      <c r="Q19" s="64" t="s">
        <v>123</v>
      </c>
      <c r="R19" s="70" t="s">
        <v>125</v>
      </c>
      <c r="S19" s="54">
        <f t="shared" si="2"/>
        <v>0</v>
      </c>
      <c r="T19" s="54">
        <f t="shared" si="3"/>
        <v>9892.66</v>
      </c>
      <c r="U19" s="54">
        <f t="shared" si="4"/>
        <v>0</v>
      </c>
    </row>
    <row r="20" spans="1:21" s="54" customFormat="1" ht="36" customHeight="1">
      <c r="A20" s="43"/>
      <c r="B20" s="43"/>
      <c r="C20" s="44">
        <v>16</v>
      </c>
      <c r="D20" s="67" t="s">
        <v>117</v>
      </c>
      <c r="E20" s="46" t="s">
        <v>118</v>
      </c>
      <c r="F20" s="47">
        <v>0</v>
      </c>
      <c r="G20" s="47">
        <v>1</v>
      </c>
      <c r="H20" s="47">
        <v>0</v>
      </c>
      <c r="I20" s="48">
        <f t="shared" si="0"/>
        <v>1</v>
      </c>
      <c r="J20" s="49">
        <v>6568.98</v>
      </c>
      <c r="K20" s="12">
        <f t="shared" si="1"/>
        <v>6568.98</v>
      </c>
      <c r="L20" s="55">
        <v>6695.1</v>
      </c>
      <c r="M20" s="12">
        <f t="shared" si="5"/>
        <v>6695.1</v>
      </c>
      <c r="N20" s="58">
        <f t="shared" si="6"/>
        <v>6632.04</v>
      </c>
      <c r="O20" s="13">
        <f t="shared" si="7"/>
        <v>6632.04</v>
      </c>
      <c r="P20" s="61" t="s">
        <v>12</v>
      </c>
      <c r="Q20" s="64" t="s">
        <v>123</v>
      </c>
      <c r="R20" s="70" t="s">
        <v>126</v>
      </c>
      <c r="S20" s="54">
        <f t="shared" si="2"/>
        <v>0</v>
      </c>
      <c r="T20" s="54">
        <f t="shared" si="3"/>
        <v>6568.98</v>
      </c>
      <c r="U20" s="54">
        <f t="shared" si="4"/>
        <v>0</v>
      </c>
    </row>
    <row r="21" spans="1:21" s="54" customFormat="1" ht="36" customHeight="1">
      <c r="A21" s="43"/>
      <c r="B21" s="43"/>
      <c r="C21" s="44">
        <v>17</v>
      </c>
      <c r="D21" s="67" t="s">
        <v>119</v>
      </c>
      <c r="E21" s="46" t="s">
        <v>118</v>
      </c>
      <c r="F21" s="47">
        <v>0</v>
      </c>
      <c r="G21" s="47">
        <v>2</v>
      </c>
      <c r="H21" s="47">
        <v>0</v>
      </c>
      <c r="I21" s="48">
        <f t="shared" si="0"/>
        <v>2</v>
      </c>
      <c r="J21" s="49">
        <v>9795.78</v>
      </c>
      <c r="K21" s="12">
        <f t="shared" si="1"/>
        <v>19591.56</v>
      </c>
      <c r="L21" s="55">
        <v>9983.86</v>
      </c>
      <c r="M21" s="12">
        <f t="shared" si="5"/>
        <v>19967.72</v>
      </c>
      <c r="N21" s="58">
        <f t="shared" si="6"/>
        <v>9889.82</v>
      </c>
      <c r="O21" s="13">
        <f t="shared" si="7"/>
        <v>19779.64</v>
      </c>
      <c r="P21" s="61" t="s">
        <v>12</v>
      </c>
      <c r="Q21" s="64" t="s">
        <v>123</v>
      </c>
      <c r="R21" s="70" t="s">
        <v>127</v>
      </c>
      <c r="S21" s="54">
        <f t="shared" si="2"/>
        <v>0</v>
      </c>
      <c r="T21" s="54">
        <f t="shared" si="3"/>
        <v>19591.56</v>
      </c>
      <c r="U21" s="54">
        <f t="shared" si="4"/>
        <v>0</v>
      </c>
    </row>
    <row r="22" spans="1:21" s="54" customFormat="1" ht="36" customHeight="1">
      <c r="A22" s="43"/>
      <c r="B22" s="43"/>
      <c r="C22" s="44">
        <v>18</v>
      </c>
      <c r="D22" s="67" t="s">
        <v>120</v>
      </c>
      <c r="E22" s="46" t="s">
        <v>118</v>
      </c>
      <c r="F22" s="47">
        <v>0</v>
      </c>
      <c r="G22" s="47">
        <v>1</v>
      </c>
      <c r="H22" s="47">
        <v>0</v>
      </c>
      <c r="I22" s="48">
        <f t="shared" si="0"/>
        <v>1</v>
      </c>
      <c r="J22" s="49">
        <v>8545.16</v>
      </c>
      <c r="K22" s="12">
        <f t="shared" si="1"/>
        <v>8545.16</v>
      </c>
      <c r="L22" s="55">
        <v>8709.23</v>
      </c>
      <c r="M22" s="12">
        <f t="shared" si="5"/>
        <v>8709.23</v>
      </c>
      <c r="N22" s="58">
        <f t="shared" si="6"/>
        <v>8627.195</v>
      </c>
      <c r="O22" s="13">
        <f t="shared" si="7"/>
        <v>8627.195</v>
      </c>
      <c r="P22" s="61" t="s">
        <v>12</v>
      </c>
      <c r="Q22" s="64" t="s">
        <v>123</v>
      </c>
      <c r="R22" s="70" t="s">
        <v>128</v>
      </c>
      <c r="S22" s="54">
        <f t="shared" si="2"/>
        <v>0</v>
      </c>
      <c r="T22" s="54">
        <f t="shared" si="3"/>
        <v>8545.16</v>
      </c>
      <c r="U22" s="54">
        <f t="shared" si="4"/>
        <v>0</v>
      </c>
    </row>
    <row r="23" spans="1:21" s="54" customFormat="1" ht="46.5" customHeight="1">
      <c r="A23" s="43"/>
      <c r="B23" s="43"/>
      <c r="C23" s="44">
        <v>19</v>
      </c>
      <c r="D23" s="67" t="s">
        <v>121</v>
      </c>
      <c r="E23" s="46" t="s">
        <v>118</v>
      </c>
      <c r="F23" s="47">
        <v>0</v>
      </c>
      <c r="G23" s="47">
        <v>2</v>
      </c>
      <c r="H23" s="47">
        <v>0</v>
      </c>
      <c r="I23" s="48">
        <f t="shared" si="0"/>
        <v>2</v>
      </c>
      <c r="J23" s="49">
        <v>4209.83</v>
      </c>
      <c r="K23" s="12">
        <f t="shared" si="1"/>
        <v>8419.66</v>
      </c>
      <c r="L23" s="55">
        <v>4290.66</v>
      </c>
      <c r="M23" s="12">
        <f t="shared" si="5"/>
        <v>8581.32</v>
      </c>
      <c r="N23" s="58">
        <f t="shared" si="6"/>
        <v>4250.245</v>
      </c>
      <c r="O23" s="13">
        <f t="shared" si="7"/>
        <v>8500.49</v>
      </c>
      <c r="P23" s="61" t="s">
        <v>12</v>
      </c>
      <c r="Q23" s="64" t="s">
        <v>123</v>
      </c>
      <c r="R23" s="70" t="s">
        <v>129</v>
      </c>
      <c r="S23" s="54">
        <f t="shared" si="2"/>
        <v>0</v>
      </c>
      <c r="T23" s="54">
        <f t="shared" si="3"/>
        <v>8419.66</v>
      </c>
      <c r="U23" s="54">
        <f t="shared" si="4"/>
        <v>0</v>
      </c>
    </row>
    <row r="24" spans="1:21" s="54" customFormat="1" ht="51" customHeight="1">
      <c r="A24" s="43"/>
      <c r="B24" s="43"/>
      <c r="C24" s="44">
        <v>20</v>
      </c>
      <c r="D24" s="67" t="s">
        <v>122</v>
      </c>
      <c r="E24" s="46" t="s">
        <v>118</v>
      </c>
      <c r="F24" s="47">
        <v>0</v>
      </c>
      <c r="G24" s="47">
        <v>2</v>
      </c>
      <c r="H24" s="47">
        <v>0</v>
      </c>
      <c r="I24" s="48">
        <f t="shared" si="0"/>
        <v>2</v>
      </c>
      <c r="J24" s="49">
        <v>949.13</v>
      </c>
      <c r="K24" s="12">
        <f t="shared" si="1"/>
        <v>1898.26</v>
      </c>
      <c r="L24" s="55">
        <v>967.35</v>
      </c>
      <c r="M24" s="12">
        <f t="shared" si="5"/>
        <v>1934.7</v>
      </c>
      <c r="N24" s="58">
        <f t="shared" si="6"/>
        <v>958.24</v>
      </c>
      <c r="O24" s="13">
        <f t="shared" si="7"/>
        <v>1916.48</v>
      </c>
      <c r="P24" s="61" t="s">
        <v>12</v>
      </c>
      <c r="Q24" s="64" t="s">
        <v>123</v>
      </c>
      <c r="R24" s="70" t="s">
        <v>104</v>
      </c>
      <c r="S24" s="54">
        <f t="shared" si="2"/>
        <v>0</v>
      </c>
      <c r="T24" s="54">
        <f t="shared" si="3"/>
        <v>1898.26</v>
      </c>
      <c r="U24" s="54">
        <f t="shared" si="4"/>
        <v>0</v>
      </c>
    </row>
    <row r="25" spans="1:21" s="54" customFormat="1" ht="47.25" customHeight="1">
      <c r="A25" s="43"/>
      <c r="B25" s="43"/>
      <c r="C25" s="44">
        <v>21</v>
      </c>
      <c r="D25" s="67" t="s">
        <v>55</v>
      </c>
      <c r="E25" s="46" t="s">
        <v>11</v>
      </c>
      <c r="F25" s="47">
        <v>0</v>
      </c>
      <c r="G25" s="47">
        <v>0</v>
      </c>
      <c r="H25" s="57">
        <v>1</v>
      </c>
      <c r="I25" s="48">
        <f t="shared" si="0"/>
        <v>1</v>
      </c>
      <c r="J25" s="49">
        <v>4035.18</v>
      </c>
      <c r="K25" s="12">
        <f t="shared" si="1"/>
        <v>4035.18</v>
      </c>
      <c r="L25" s="55">
        <v>4112.66</v>
      </c>
      <c r="M25" s="12">
        <f t="shared" si="5"/>
        <v>4112.66</v>
      </c>
      <c r="N25" s="58">
        <f t="shared" si="6"/>
        <v>4073.92</v>
      </c>
      <c r="O25" s="13">
        <f t="shared" si="7"/>
        <v>4073.92</v>
      </c>
      <c r="P25" s="61" t="s">
        <v>74</v>
      </c>
      <c r="Q25" s="64" t="s">
        <v>75</v>
      </c>
      <c r="R25" s="70" t="s">
        <v>76</v>
      </c>
      <c r="S25" s="54">
        <f t="shared" si="2"/>
        <v>0</v>
      </c>
      <c r="T25" s="54">
        <f t="shared" si="3"/>
        <v>0</v>
      </c>
      <c r="U25" s="71">
        <f>H25*J25</f>
        <v>4035.18</v>
      </c>
    </row>
    <row r="26" spans="1:21" s="54" customFormat="1" ht="48" customHeight="1">
      <c r="A26" s="43"/>
      <c r="B26" s="43"/>
      <c r="C26" s="44">
        <v>22</v>
      </c>
      <c r="D26" s="67" t="s">
        <v>56</v>
      </c>
      <c r="E26" s="46" t="s">
        <v>13</v>
      </c>
      <c r="F26" s="47">
        <v>0</v>
      </c>
      <c r="G26" s="47">
        <v>0</v>
      </c>
      <c r="H26" s="57">
        <v>1</v>
      </c>
      <c r="I26" s="48">
        <f t="shared" si="0"/>
        <v>1</v>
      </c>
      <c r="J26" s="49">
        <v>4432.33</v>
      </c>
      <c r="K26" s="12">
        <f t="shared" si="1"/>
        <v>4432.33</v>
      </c>
      <c r="L26" s="55">
        <v>4517.43</v>
      </c>
      <c r="M26" s="12">
        <f t="shared" si="5"/>
        <v>4517.43</v>
      </c>
      <c r="N26" s="58">
        <f t="shared" si="6"/>
        <v>4474.88</v>
      </c>
      <c r="O26" s="13">
        <f t="shared" si="7"/>
        <v>4474.88</v>
      </c>
      <c r="P26" s="61" t="s">
        <v>74</v>
      </c>
      <c r="Q26" s="64" t="s">
        <v>77</v>
      </c>
      <c r="R26" s="70" t="s">
        <v>78</v>
      </c>
      <c r="S26" s="54">
        <f t="shared" si="2"/>
        <v>0</v>
      </c>
      <c r="T26" s="54">
        <f t="shared" si="3"/>
        <v>0</v>
      </c>
      <c r="U26" s="71">
        <f aca="true" t="shared" si="8" ref="U26:U44">H26*J26</f>
        <v>4432.33</v>
      </c>
    </row>
    <row r="27" spans="1:21" s="54" customFormat="1" ht="46.5" customHeight="1">
      <c r="A27" s="43"/>
      <c r="B27" s="43"/>
      <c r="C27" s="44">
        <v>23</v>
      </c>
      <c r="D27" s="67" t="s">
        <v>57</v>
      </c>
      <c r="E27" s="46" t="s">
        <v>11</v>
      </c>
      <c r="F27" s="47">
        <v>0</v>
      </c>
      <c r="G27" s="47">
        <v>0</v>
      </c>
      <c r="H27" s="57">
        <v>1</v>
      </c>
      <c r="I27" s="48">
        <f t="shared" si="0"/>
        <v>1</v>
      </c>
      <c r="J27" s="49">
        <v>4432.33</v>
      </c>
      <c r="K27" s="12">
        <f t="shared" si="1"/>
        <v>4432.33</v>
      </c>
      <c r="L27" s="55">
        <v>4517.43</v>
      </c>
      <c r="M27" s="12">
        <f t="shared" si="5"/>
        <v>4517.43</v>
      </c>
      <c r="N27" s="58">
        <f t="shared" si="6"/>
        <v>4474.88</v>
      </c>
      <c r="O27" s="13">
        <f t="shared" si="7"/>
        <v>4474.88</v>
      </c>
      <c r="P27" s="61" t="s">
        <v>74</v>
      </c>
      <c r="Q27" s="64" t="s">
        <v>79</v>
      </c>
      <c r="R27" s="70" t="s">
        <v>80</v>
      </c>
      <c r="S27" s="54">
        <f t="shared" si="2"/>
        <v>0</v>
      </c>
      <c r="T27" s="54">
        <f t="shared" si="3"/>
        <v>0</v>
      </c>
      <c r="U27" s="71">
        <f t="shared" si="8"/>
        <v>4432.33</v>
      </c>
    </row>
    <row r="28" spans="1:21" s="54" customFormat="1" ht="62.25" customHeight="1">
      <c r="A28" s="43"/>
      <c r="B28" s="43"/>
      <c r="C28" s="44">
        <v>24</v>
      </c>
      <c r="D28" s="67" t="s">
        <v>58</v>
      </c>
      <c r="E28" s="46" t="s">
        <v>11</v>
      </c>
      <c r="F28" s="47">
        <v>0</v>
      </c>
      <c r="G28" s="47">
        <v>0</v>
      </c>
      <c r="H28" s="57">
        <v>2</v>
      </c>
      <c r="I28" s="48">
        <f t="shared" si="0"/>
        <v>2</v>
      </c>
      <c r="J28" s="49">
        <v>6306.43</v>
      </c>
      <c r="K28" s="12">
        <f t="shared" si="1"/>
        <v>12612.86</v>
      </c>
      <c r="L28" s="55">
        <v>6427.51</v>
      </c>
      <c r="M28" s="12">
        <f t="shared" si="5"/>
        <v>12855.02</v>
      </c>
      <c r="N28" s="58">
        <f t="shared" si="6"/>
        <v>6366.97</v>
      </c>
      <c r="O28" s="13">
        <f t="shared" si="7"/>
        <v>12733.94</v>
      </c>
      <c r="P28" s="61" t="s">
        <v>74</v>
      </c>
      <c r="Q28" s="64" t="s">
        <v>81</v>
      </c>
      <c r="R28" s="70" t="s">
        <v>82</v>
      </c>
      <c r="S28" s="54">
        <f t="shared" si="2"/>
        <v>0</v>
      </c>
      <c r="T28" s="54">
        <f t="shared" si="3"/>
        <v>0</v>
      </c>
      <c r="U28" s="71">
        <f t="shared" si="8"/>
        <v>12612.86</v>
      </c>
    </row>
    <row r="29" spans="1:21" s="54" customFormat="1" ht="48.75" customHeight="1">
      <c r="A29" s="43"/>
      <c r="B29" s="43"/>
      <c r="C29" s="44">
        <v>25</v>
      </c>
      <c r="D29" s="67" t="s">
        <v>59</v>
      </c>
      <c r="E29" s="46" t="s">
        <v>11</v>
      </c>
      <c r="F29" s="47">
        <v>0</v>
      </c>
      <c r="G29" s="47">
        <v>0</v>
      </c>
      <c r="H29" s="57">
        <v>1</v>
      </c>
      <c r="I29" s="48">
        <f t="shared" si="0"/>
        <v>1</v>
      </c>
      <c r="J29" s="49">
        <v>8760.37</v>
      </c>
      <c r="K29" s="12">
        <f t="shared" si="1"/>
        <v>8760.37</v>
      </c>
      <c r="L29" s="55">
        <v>8928.57</v>
      </c>
      <c r="M29" s="12">
        <f t="shared" si="5"/>
        <v>8928.57</v>
      </c>
      <c r="N29" s="58">
        <f t="shared" si="6"/>
        <v>8844.470000000001</v>
      </c>
      <c r="O29" s="13">
        <f t="shared" si="7"/>
        <v>8844.470000000001</v>
      </c>
      <c r="P29" s="61" t="s">
        <v>74</v>
      </c>
      <c r="Q29" s="64" t="s">
        <v>83</v>
      </c>
      <c r="R29" s="70" t="s">
        <v>84</v>
      </c>
      <c r="S29" s="54">
        <f t="shared" si="2"/>
        <v>0</v>
      </c>
      <c r="T29" s="54">
        <f t="shared" si="3"/>
        <v>0</v>
      </c>
      <c r="U29" s="71">
        <f t="shared" si="8"/>
        <v>8760.37</v>
      </c>
    </row>
    <row r="30" spans="1:21" s="54" customFormat="1" ht="43.5" customHeight="1">
      <c r="A30" s="43"/>
      <c r="B30" s="43"/>
      <c r="C30" s="44">
        <v>26</v>
      </c>
      <c r="D30" s="67" t="s">
        <v>60</v>
      </c>
      <c r="E30" s="46" t="s">
        <v>11</v>
      </c>
      <c r="F30" s="47">
        <v>0</v>
      </c>
      <c r="G30" s="47">
        <v>0</v>
      </c>
      <c r="H30" s="57">
        <v>4</v>
      </c>
      <c r="I30" s="48">
        <f t="shared" si="0"/>
        <v>4</v>
      </c>
      <c r="J30" s="49">
        <v>35165</v>
      </c>
      <c r="K30" s="12">
        <f t="shared" si="1"/>
        <v>140660</v>
      </c>
      <c r="L30" s="55">
        <v>35840.17</v>
      </c>
      <c r="M30" s="12">
        <f t="shared" si="5"/>
        <v>143360.68</v>
      </c>
      <c r="N30" s="58">
        <f t="shared" si="6"/>
        <v>35502.585</v>
      </c>
      <c r="O30" s="13">
        <f t="shared" si="7"/>
        <v>142010.34</v>
      </c>
      <c r="P30" s="61" t="s">
        <v>74</v>
      </c>
      <c r="Q30" s="64" t="s">
        <v>85</v>
      </c>
      <c r="R30" s="70" t="s">
        <v>86</v>
      </c>
      <c r="S30" s="54">
        <f t="shared" si="2"/>
        <v>0</v>
      </c>
      <c r="T30" s="54">
        <f t="shared" si="3"/>
        <v>0</v>
      </c>
      <c r="U30" s="71">
        <f t="shared" si="8"/>
        <v>140660</v>
      </c>
    </row>
    <row r="31" spans="1:21" s="54" customFormat="1" ht="48.75" customHeight="1">
      <c r="A31" s="43"/>
      <c r="B31" s="43"/>
      <c r="C31" s="44">
        <v>27</v>
      </c>
      <c r="D31" s="67" t="s">
        <v>61</v>
      </c>
      <c r="E31" s="46" t="s">
        <v>13</v>
      </c>
      <c r="F31" s="47">
        <v>0</v>
      </c>
      <c r="G31" s="47">
        <v>0</v>
      </c>
      <c r="H31" s="57">
        <v>1</v>
      </c>
      <c r="I31" s="48">
        <f t="shared" si="0"/>
        <v>1</v>
      </c>
      <c r="J31" s="49">
        <v>21555.91</v>
      </c>
      <c r="K31" s="12">
        <f t="shared" si="1"/>
        <v>21555.91</v>
      </c>
      <c r="L31" s="55">
        <v>21969.78</v>
      </c>
      <c r="M31" s="12">
        <f t="shared" si="5"/>
        <v>21969.78</v>
      </c>
      <c r="N31" s="58">
        <f t="shared" si="6"/>
        <v>21762.845</v>
      </c>
      <c r="O31" s="13">
        <f t="shared" si="7"/>
        <v>21762.845</v>
      </c>
      <c r="P31" s="61" t="s">
        <v>74</v>
      </c>
      <c r="Q31" s="64" t="s">
        <v>87</v>
      </c>
      <c r="R31" s="70" t="s">
        <v>88</v>
      </c>
      <c r="S31" s="54">
        <f t="shared" si="2"/>
        <v>0</v>
      </c>
      <c r="T31" s="54">
        <f t="shared" si="3"/>
        <v>0</v>
      </c>
      <c r="U31" s="71">
        <f t="shared" si="8"/>
        <v>21555.91</v>
      </c>
    </row>
    <row r="32" spans="1:21" s="54" customFormat="1" ht="43.5" customHeight="1">
      <c r="A32" s="43"/>
      <c r="B32" s="43"/>
      <c r="C32" s="44">
        <v>28</v>
      </c>
      <c r="D32" s="67" t="s">
        <v>62</v>
      </c>
      <c r="E32" s="46" t="s">
        <v>11</v>
      </c>
      <c r="F32" s="47">
        <v>0</v>
      </c>
      <c r="G32" s="47">
        <v>0</v>
      </c>
      <c r="H32" s="57">
        <v>1</v>
      </c>
      <c r="I32" s="48">
        <f t="shared" si="0"/>
        <v>1</v>
      </c>
      <c r="J32" s="49">
        <v>6759.8</v>
      </c>
      <c r="K32" s="12">
        <f t="shared" si="1"/>
        <v>6759.8</v>
      </c>
      <c r="L32" s="55">
        <v>6889.59</v>
      </c>
      <c r="M32" s="12">
        <f t="shared" si="5"/>
        <v>6889.59</v>
      </c>
      <c r="N32" s="58">
        <f t="shared" si="6"/>
        <v>6824.695</v>
      </c>
      <c r="O32" s="13">
        <f t="shared" si="7"/>
        <v>6824.695</v>
      </c>
      <c r="P32" s="61" t="s">
        <v>74</v>
      </c>
      <c r="Q32" s="64" t="s">
        <v>83</v>
      </c>
      <c r="R32" s="70" t="s">
        <v>89</v>
      </c>
      <c r="S32" s="54">
        <f t="shared" si="2"/>
        <v>0</v>
      </c>
      <c r="T32" s="54">
        <f t="shared" si="3"/>
        <v>0</v>
      </c>
      <c r="U32" s="71">
        <f t="shared" si="8"/>
        <v>6759.8</v>
      </c>
    </row>
    <row r="33" spans="1:21" s="54" customFormat="1" ht="57.75" customHeight="1">
      <c r="A33" s="43"/>
      <c r="B33" s="43"/>
      <c r="C33" s="44">
        <v>29</v>
      </c>
      <c r="D33" s="67" t="s">
        <v>109</v>
      </c>
      <c r="E33" s="46" t="s">
        <v>11</v>
      </c>
      <c r="F33" s="47">
        <v>0</v>
      </c>
      <c r="G33" s="47">
        <v>0</v>
      </c>
      <c r="H33" s="57">
        <v>1</v>
      </c>
      <c r="I33" s="48">
        <f t="shared" si="0"/>
        <v>1</v>
      </c>
      <c r="J33" s="49">
        <v>5388.6</v>
      </c>
      <c r="K33" s="12">
        <f t="shared" si="1"/>
        <v>5388.6</v>
      </c>
      <c r="L33" s="55">
        <v>5492.06</v>
      </c>
      <c r="M33" s="12">
        <f t="shared" si="5"/>
        <v>5492.06</v>
      </c>
      <c r="N33" s="58">
        <f t="shared" si="6"/>
        <v>5440.33</v>
      </c>
      <c r="O33" s="13">
        <f t="shared" si="7"/>
        <v>5440.33</v>
      </c>
      <c r="P33" s="61" t="s">
        <v>74</v>
      </c>
      <c r="Q33" s="64" t="s">
        <v>90</v>
      </c>
      <c r="R33" s="70" t="s">
        <v>91</v>
      </c>
      <c r="S33" s="54">
        <f t="shared" si="2"/>
        <v>0</v>
      </c>
      <c r="T33" s="54">
        <f t="shared" si="3"/>
        <v>0</v>
      </c>
      <c r="U33" s="71">
        <f t="shared" si="8"/>
        <v>5388.6</v>
      </c>
    </row>
    <row r="34" spans="1:21" s="54" customFormat="1" ht="60" customHeight="1">
      <c r="A34" s="43"/>
      <c r="B34" s="43"/>
      <c r="C34" s="44">
        <v>30</v>
      </c>
      <c r="D34" s="67" t="s">
        <v>63</v>
      </c>
      <c r="E34" s="46" t="s">
        <v>13</v>
      </c>
      <c r="F34" s="47">
        <v>0</v>
      </c>
      <c r="G34" s="47">
        <v>0</v>
      </c>
      <c r="H34" s="57">
        <v>1</v>
      </c>
      <c r="I34" s="48">
        <f t="shared" si="0"/>
        <v>1</v>
      </c>
      <c r="J34" s="49">
        <v>6131.9</v>
      </c>
      <c r="K34" s="12">
        <f t="shared" si="1"/>
        <v>6131.9</v>
      </c>
      <c r="L34" s="55">
        <v>6249.63</v>
      </c>
      <c r="M34" s="12">
        <f t="shared" si="5"/>
        <v>6249.63</v>
      </c>
      <c r="N34" s="58">
        <f t="shared" si="6"/>
        <v>6190.764999999999</v>
      </c>
      <c r="O34" s="13">
        <f t="shared" si="7"/>
        <v>6190.764999999999</v>
      </c>
      <c r="P34" s="61" t="s">
        <v>74</v>
      </c>
      <c r="Q34" s="64" t="s">
        <v>92</v>
      </c>
      <c r="R34" s="70" t="s">
        <v>93</v>
      </c>
      <c r="S34" s="54">
        <f t="shared" si="2"/>
        <v>0</v>
      </c>
      <c r="T34" s="54">
        <f t="shared" si="3"/>
        <v>0</v>
      </c>
      <c r="U34" s="71">
        <f t="shared" si="8"/>
        <v>6131.9</v>
      </c>
    </row>
    <row r="35" spans="1:21" s="54" customFormat="1" ht="74.25" customHeight="1">
      <c r="A35" s="43"/>
      <c r="B35" s="43"/>
      <c r="C35" s="44">
        <v>31</v>
      </c>
      <c r="D35" s="67" t="s">
        <v>64</v>
      </c>
      <c r="E35" s="46" t="s">
        <v>13</v>
      </c>
      <c r="F35" s="47">
        <v>0</v>
      </c>
      <c r="G35" s="47">
        <v>0</v>
      </c>
      <c r="H35" s="57">
        <v>1</v>
      </c>
      <c r="I35" s="48">
        <f t="shared" si="0"/>
        <v>1</v>
      </c>
      <c r="J35" s="49">
        <v>6131.9</v>
      </c>
      <c r="K35" s="12">
        <f t="shared" si="1"/>
        <v>6131.9</v>
      </c>
      <c r="L35" s="55">
        <v>6249.63</v>
      </c>
      <c r="M35" s="12">
        <f t="shared" si="5"/>
        <v>6249.63</v>
      </c>
      <c r="N35" s="58">
        <f t="shared" si="6"/>
        <v>6190.764999999999</v>
      </c>
      <c r="O35" s="13">
        <f t="shared" si="7"/>
        <v>6190.764999999999</v>
      </c>
      <c r="P35" s="61" t="s">
        <v>74</v>
      </c>
      <c r="Q35" s="64" t="s">
        <v>92</v>
      </c>
      <c r="R35" s="70" t="s">
        <v>94</v>
      </c>
      <c r="S35" s="54">
        <f t="shared" si="2"/>
        <v>0</v>
      </c>
      <c r="T35" s="54">
        <f t="shared" si="3"/>
        <v>0</v>
      </c>
      <c r="U35" s="71">
        <f t="shared" si="8"/>
        <v>6131.9</v>
      </c>
    </row>
    <row r="36" spans="1:21" s="54" customFormat="1" ht="43.5" customHeight="1">
      <c r="A36" s="43"/>
      <c r="B36" s="43"/>
      <c r="C36" s="44">
        <v>32</v>
      </c>
      <c r="D36" s="67" t="s">
        <v>65</v>
      </c>
      <c r="E36" s="46" t="s">
        <v>11</v>
      </c>
      <c r="F36" s="47">
        <v>0</v>
      </c>
      <c r="G36" s="47">
        <v>0</v>
      </c>
      <c r="H36" s="47">
        <v>2</v>
      </c>
      <c r="I36" s="48">
        <f t="shared" si="0"/>
        <v>2</v>
      </c>
      <c r="J36" s="49">
        <v>7008.3</v>
      </c>
      <c r="K36" s="12">
        <f t="shared" si="1"/>
        <v>14016.6</v>
      </c>
      <c r="L36" s="55">
        <v>7142.86</v>
      </c>
      <c r="M36" s="12">
        <f t="shared" si="5"/>
        <v>14285.72</v>
      </c>
      <c r="N36" s="58">
        <f t="shared" si="6"/>
        <v>7075.58</v>
      </c>
      <c r="O36" s="13">
        <f t="shared" si="7"/>
        <v>14151.16</v>
      </c>
      <c r="P36" s="61" t="s">
        <v>74</v>
      </c>
      <c r="Q36" s="64" t="s">
        <v>92</v>
      </c>
      <c r="R36" s="70" t="s">
        <v>95</v>
      </c>
      <c r="S36" s="54">
        <f t="shared" si="2"/>
        <v>0</v>
      </c>
      <c r="T36" s="54">
        <f t="shared" si="3"/>
        <v>0</v>
      </c>
      <c r="U36" s="71">
        <f t="shared" si="8"/>
        <v>14016.6</v>
      </c>
    </row>
    <row r="37" spans="1:21" s="54" customFormat="1" ht="42.75" customHeight="1">
      <c r="A37" s="43"/>
      <c r="B37" s="43"/>
      <c r="C37" s="44">
        <v>33</v>
      </c>
      <c r="D37" s="67" t="s">
        <v>66</v>
      </c>
      <c r="E37" s="46" t="s">
        <v>13</v>
      </c>
      <c r="F37" s="47">
        <v>0</v>
      </c>
      <c r="G37" s="47">
        <v>0</v>
      </c>
      <c r="H37" s="47">
        <v>2</v>
      </c>
      <c r="I37" s="48">
        <f t="shared" si="0"/>
        <v>2</v>
      </c>
      <c r="J37" s="49">
        <v>7008.3</v>
      </c>
      <c r="K37" s="12">
        <f t="shared" si="1"/>
        <v>14016.6</v>
      </c>
      <c r="L37" s="55">
        <v>7142.86</v>
      </c>
      <c r="M37" s="12">
        <f t="shared" si="5"/>
        <v>14285.72</v>
      </c>
      <c r="N37" s="58">
        <f t="shared" si="6"/>
        <v>7075.58</v>
      </c>
      <c r="O37" s="13">
        <f t="shared" si="7"/>
        <v>14151.16</v>
      </c>
      <c r="P37" s="61" t="s">
        <v>74</v>
      </c>
      <c r="Q37" s="64" t="s">
        <v>92</v>
      </c>
      <c r="R37" s="70" t="s">
        <v>96</v>
      </c>
      <c r="S37" s="54">
        <f t="shared" si="2"/>
        <v>0</v>
      </c>
      <c r="T37" s="54">
        <f t="shared" si="3"/>
        <v>0</v>
      </c>
      <c r="U37" s="71">
        <f t="shared" si="8"/>
        <v>14016.6</v>
      </c>
    </row>
    <row r="38" spans="1:21" s="54" customFormat="1" ht="43.5" customHeight="1">
      <c r="A38" s="43"/>
      <c r="B38" s="43"/>
      <c r="C38" s="44">
        <v>34</v>
      </c>
      <c r="D38" s="67" t="s">
        <v>67</v>
      </c>
      <c r="E38" s="46" t="s">
        <v>11</v>
      </c>
      <c r="F38" s="47">
        <v>0</v>
      </c>
      <c r="G38" s="47">
        <v>0</v>
      </c>
      <c r="H38" s="57">
        <v>1</v>
      </c>
      <c r="I38" s="48">
        <f t="shared" si="0"/>
        <v>1</v>
      </c>
      <c r="J38" s="49">
        <v>2595.87</v>
      </c>
      <c r="K38" s="12">
        <f t="shared" si="1"/>
        <v>2595.87</v>
      </c>
      <c r="L38" s="55">
        <v>2645.71</v>
      </c>
      <c r="M38" s="12">
        <f t="shared" si="5"/>
        <v>2645.71</v>
      </c>
      <c r="N38" s="58">
        <f t="shared" si="6"/>
        <v>2620.79</v>
      </c>
      <c r="O38" s="13">
        <f t="shared" si="7"/>
        <v>2620.79</v>
      </c>
      <c r="P38" s="61" t="s">
        <v>74</v>
      </c>
      <c r="Q38" s="64" t="s">
        <v>90</v>
      </c>
      <c r="R38" s="70" t="s">
        <v>97</v>
      </c>
      <c r="S38" s="54">
        <f t="shared" si="2"/>
        <v>0</v>
      </c>
      <c r="T38" s="54">
        <f t="shared" si="3"/>
        <v>0</v>
      </c>
      <c r="U38" s="71">
        <f t="shared" si="8"/>
        <v>2595.87</v>
      </c>
    </row>
    <row r="39" spans="1:21" s="54" customFormat="1" ht="48.75" customHeight="1">
      <c r="A39" s="43"/>
      <c r="B39" s="43"/>
      <c r="C39" s="44">
        <v>35</v>
      </c>
      <c r="D39" s="67" t="s">
        <v>68</v>
      </c>
      <c r="E39" s="46" t="s">
        <v>11</v>
      </c>
      <c r="F39" s="47">
        <v>0</v>
      </c>
      <c r="G39" s="47">
        <v>0</v>
      </c>
      <c r="H39" s="57">
        <v>1</v>
      </c>
      <c r="I39" s="48">
        <f t="shared" si="0"/>
        <v>1</v>
      </c>
      <c r="J39" s="49">
        <v>6466.92</v>
      </c>
      <c r="K39" s="12">
        <f t="shared" si="1"/>
        <v>6466.92</v>
      </c>
      <c r="L39" s="55">
        <v>6591.08</v>
      </c>
      <c r="M39" s="12">
        <f t="shared" si="5"/>
        <v>6591.08</v>
      </c>
      <c r="N39" s="58">
        <f t="shared" si="6"/>
        <v>6529</v>
      </c>
      <c r="O39" s="13">
        <f t="shared" si="7"/>
        <v>6529</v>
      </c>
      <c r="P39" s="61" t="s">
        <v>74</v>
      </c>
      <c r="Q39" s="64" t="s">
        <v>98</v>
      </c>
      <c r="R39" s="70" t="s">
        <v>99</v>
      </c>
      <c r="S39" s="54">
        <f t="shared" si="2"/>
        <v>0</v>
      </c>
      <c r="T39" s="54">
        <f t="shared" si="3"/>
        <v>0</v>
      </c>
      <c r="U39" s="71">
        <f t="shared" si="8"/>
        <v>6466.92</v>
      </c>
    </row>
    <row r="40" spans="1:21" s="54" customFormat="1" ht="53.25" customHeight="1">
      <c r="A40" s="43"/>
      <c r="B40" s="43"/>
      <c r="C40" s="44">
        <v>36</v>
      </c>
      <c r="D40" s="67" t="s">
        <v>69</v>
      </c>
      <c r="E40" s="46" t="s">
        <v>13</v>
      </c>
      <c r="F40" s="47">
        <v>0</v>
      </c>
      <c r="G40" s="47">
        <v>0</v>
      </c>
      <c r="H40" s="57">
        <v>2</v>
      </c>
      <c r="I40" s="48">
        <f t="shared" si="0"/>
        <v>2</v>
      </c>
      <c r="J40" s="49">
        <v>6263.53</v>
      </c>
      <c r="K40" s="12">
        <f t="shared" si="1"/>
        <v>12527.06</v>
      </c>
      <c r="L40" s="55">
        <v>6383.79</v>
      </c>
      <c r="M40" s="12">
        <f t="shared" si="5"/>
        <v>12767.58</v>
      </c>
      <c r="N40" s="58">
        <f t="shared" si="6"/>
        <v>6323.66</v>
      </c>
      <c r="O40" s="13">
        <f t="shared" si="7"/>
        <v>12647.32</v>
      </c>
      <c r="P40" s="61" t="s">
        <v>74</v>
      </c>
      <c r="Q40" s="64" t="s">
        <v>100</v>
      </c>
      <c r="R40" s="70" t="s">
        <v>101</v>
      </c>
      <c r="S40" s="54">
        <f t="shared" si="2"/>
        <v>0</v>
      </c>
      <c r="T40" s="54">
        <f t="shared" si="3"/>
        <v>0</v>
      </c>
      <c r="U40" s="71">
        <f t="shared" si="8"/>
        <v>12527.06</v>
      </c>
    </row>
    <row r="41" spans="1:21" s="54" customFormat="1" ht="45.75" customHeight="1">
      <c r="A41" s="43"/>
      <c r="B41" s="43"/>
      <c r="C41" s="44">
        <v>37</v>
      </c>
      <c r="D41" s="67" t="s">
        <v>70</v>
      </c>
      <c r="E41" s="46" t="s">
        <v>13</v>
      </c>
      <c r="F41" s="47">
        <v>0</v>
      </c>
      <c r="G41" s="47">
        <v>0</v>
      </c>
      <c r="H41" s="47">
        <v>6</v>
      </c>
      <c r="I41" s="48">
        <f t="shared" si="0"/>
        <v>6</v>
      </c>
      <c r="J41" s="49">
        <v>2519.94</v>
      </c>
      <c r="K41" s="12">
        <f t="shared" si="1"/>
        <v>15119.64</v>
      </c>
      <c r="L41" s="55">
        <v>2568.32</v>
      </c>
      <c r="M41" s="12">
        <f t="shared" si="5"/>
        <v>15409.920000000002</v>
      </c>
      <c r="N41" s="58">
        <f t="shared" si="6"/>
        <v>2544.13</v>
      </c>
      <c r="O41" s="13">
        <f t="shared" si="7"/>
        <v>15264.78</v>
      </c>
      <c r="P41" s="61" t="s">
        <v>74</v>
      </c>
      <c r="Q41" s="64" t="s">
        <v>102</v>
      </c>
      <c r="R41" s="70" t="s">
        <v>103</v>
      </c>
      <c r="S41" s="54">
        <f t="shared" si="2"/>
        <v>0</v>
      </c>
      <c r="T41" s="54">
        <f t="shared" si="3"/>
        <v>0</v>
      </c>
      <c r="U41" s="71">
        <f t="shared" si="8"/>
        <v>15119.64</v>
      </c>
    </row>
    <row r="42" spans="1:21" s="54" customFormat="1" ht="53.25" customHeight="1">
      <c r="A42" s="43"/>
      <c r="B42" s="43"/>
      <c r="C42" s="44">
        <v>38</v>
      </c>
      <c r="D42" s="67" t="s">
        <v>71</v>
      </c>
      <c r="E42" s="46" t="s">
        <v>11</v>
      </c>
      <c r="F42" s="47">
        <v>0</v>
      </c>
      <c r="G42" s="47">
        <v>0</v>
      </c>
      <c r="H42" s="57">
        <v>3</v>
      </c>
      <c r="I42" s="48">
        <f t="shared" si="0"/>
        <v>3</v>
      </c>
      <c r="J42" s="49">
        <v>2888.52</v>
      </c>
      <c r="K42" s="12">
        <f t="shared" si="1"/>
        <v>8665.56</v>
      </c>
      <c r="L42" s="55">
        <v>2943.98</v>
      </c>
      <c r="M42" s="12">
        <f t="shared" si="5"/>
        <v>8831.94</v>
      </c>
      <c r="N42" s="58">
        <f t="shared" si="6"/>
        <v>2916.25</v>
      </c>
      <c r="O42" s="13">
        <f t="shared" si="7"/>
        <v>8748.75</v>
      </c>
      <c r="P42" s="61" t="s">
        <v>74</v>
      </c>
      <c r="Q42" s="64" t="s">
        <v>102</v>
      </c>
      <c r="R42" s="70" t="s">
        <v>104</v>
      </c>
      <c r="S42" s="54">
        <f t="shared" si="2"/>
        <v>0</v>
      </c>
      <c r="T42" s="54">
        <f t="shared" si="3"/>
        <v>0</v>
      </c>
      <c r="U42" s="71">
        <f t="shared" si="8"/>
        <v>8665.56</v>
      </c>
    </row>
    <row r="43" spans="1:21" s="54" customFormat="1" ht="45.75" customHeight="1">
      <c r="A43" s="43"/>
      <c r="B43" s="43"/>
      <c r="C43" s="44">
        <v>39</v>
      </c>
      <c r="D43" s="67" t="s">
        <v>72</v>
      </c>
      <c r="E43" s="46" t="s">
        <v>11</v>
      </c>
      <c r="F43" s="47">
        <v>0</v>
      </c>
      <c r="G43" s="47">
        <v>0</v>
      </c>
      <c r="H43" s="57">
        <v>1</v>
      </c>
      <c r="I43" s="48">
        <f t="shared" si="0"/>
        <v>1</v>
      </c>
      <c r="J43" s="49">
        <v>1028.23</v>
      </c>
      <c r="K43" s="12">
        <f t="shared" si="1"/>
        <v>1028.23</v>
      </c>
      <c r="L43" s="55">
        <v>1047.97</v>
      </c>
      <c r="M43" s="12">
        <f t="shared" si="5"/>
        <v>1047.97</v>
      </c>
      <c r="N43" s="58">
        <f t="shared" si="6"/>
        <v>1038.1</v>
      </c>
      <c r="O43" s="13">
        <f t="shared" si="7"/>
        <v>1038.1</v>
      </c>
      <c r="P43" s="61" t="s">
        <v>74</v>
      </c>
      <c r="Q43" s="64" t="s">
        <v>105</v>
      </c>
      <c r="R43" s="70" t="s">
        <v>106</v>
      </c>
      <c r="S43" s="54">
        <f t="shared" si="2"/>
        <v>0</v>
      </c>
      <c r="T43" s="54">
        <f t="shared" si="3"/>
        <v>0</v>
      </c>
      <c r="U43" s="71">
        <f t="shared" si="8"/>
        <v>1028.23</v>
      </c>
    </row>
    <row r="44" spans="1:21" s="54" customFormat="1" ht="40.5" customHeight="1">
      <c r="A44" s="43"/>
      <c r="B44" s="43"/>
      <c r="C44" s="44">
        <v>40</v>
      </c>
      <c r="D44" s="67" t="s">
        <v>73</v>
      </c>
      <c r="E44" s="46" t="s">
        <v>11</v>
      </c>
      <c r="F44" s="47">
        <v>0</v>
      </c>
      <c r="G44" s="47">
        <v>0</v>
      </c>
      <c r="H44" s="57">
        <v>1</v>
      </c>
      <c r="I44" s="48">
        <f t="shared" si="0"/>
        <v>1</v>
      </c>
      <c r="J44" s="49">
        <v>4715.59</v>
      </c>
      <c r="K44" s="12">
        <f t="shared" si="1"/>
        <v>4715.59</v>
      </c>
      <c r="L44" s="55">
        <v>4806.13</v>
      </c>
      <c r="M44" s="12">
        <f t="shared" si="5"/>
        <v>4806.13</v>
      </c>
      <c r="N44" s="58">
        <f t="shared" si="6"/>
        <v>4760.860000000001</v>
      </c>
      <c r="O44" s="13">
        <f t="shared" si="7"/>
        <v>4760.860000000001</v>
      </c>
      <c r="P44" s="61" t="s">
        <v>74</v>
      </c>
      <c r="Q44" s="64" t="s">
        <v>107</v>
      </c>
      <c r="R44" s="70" t="s">
        <v>108</v>
      </c>
      <c r="S44" s="54">
        <f t="shared" si="2"/>
        <v>0</v>
      </c>
      <c r="T44" s="54">
        <f t="shared" si="3"/>
        <v>0</v>
      </c>
      <c r="U44" s="71">
        <f t="shared" si="8"/>
        <v>4715.59</v>
      </c>
    </row>
    <row r="45" spans="1:21" s="54" customFormat="1" ht="38.25" customHeight="1">
      <c r="A45" s="43"/>
      <c r="B45" s="43"/>
      <c r="C45" s="44"/>
      <c r="D45" s="36"/>
      <c r="E45" s="16"/>
      <c r="F45" s="35"/>
      <c r="G45" s="35"/>
      <c r="H45" s="35"/>
      <c r="I45" s="17"/>
      <c r="J45" s="18" t="s">
        <v>5</v>
      </c>
      <c r="K45" s="12">
        <f>SUM(K5:K44)</f>
        <v>662394.7300000001</v>
      </c>
      <c r="L45" s="18" t="s">
        <v>5</v>
      </c>
      <c r="M45" s="12">
        <f>SUM(M5:M44)</f>
        <v>675112.6099999998</v>
      </c>
      <c r="N45" s="18"/>
      <c r="O45" s="13">
        <f>SUM(O5:O44)</f>
        <v>668753.6699999999</v>
      </c>
      <c r="P45" s="13"/>
      <c r="Q45" s="19"/>
      <c r="R45" s="40"/>
      <c r="S45" s="54">
        <f>SUM(S5:S44)</f>
        <v>237183.91000000003</v>
      </c>
      <c r="T45" s="54">
        <f>SUM(T5:T44)</f>
        <v>125157.57</v>
      </c>
      <c r="U45" s="54">
        <f>SUM(U5:U44)</f>
        <v>300053.25000000006</v>
      </c>
    </row>
    <row r="46" spans="1:22" s="20" customFormat="1" ht="63" customHeight="1">
      <c r="A46" s="14"/>
      <c r="B46" s="14"/>
      <c r="C46" s="15"/>
      <c r="D46" s="28"/>
      <c r="E46" s="29"/>
      <c r="F46" s="29"/>
      <c r="G46" s="29"/>
      <c r="H46" s="29"/>
      <c r="I46" s="30"/>
      <c r="J46" s="31"/>
      <c r="K46" s="32"/>
      <c r="L46" s="31"/>
      <c r="M46" s="32"/>
      <c r="N46" s="31"/>
      <c r="O46" s="33"/>
      <c r="P46" s="33"/>
      <c r="Q46" s="34"/>
      <c r="R46" s="41"/>
      <c r="S46" s="20">
        <f>S45+T45+U45</f>
        <v>662394.7300000001</v>
      </c>
      <c r="T46" s="20">
        <f>V46-S46</f>
        <v>732.9999999998836</v>
      </c>
      <c r="V46" s="20">
        <v>663127.73</v>
      </c>
    </row>
    <row r="47" spans="3:18" ht="62.25" customHeight="1">
      <c r="C47" s="87" t="s">
        <v>29</v>
      </c>
      <c r="D47" s="88"/>
      <c r="E47" s="88"/>
      <c r="F47" s="88"/>
      <c r="G47" s="88"/>
      <c r="H47" s="88"/>
      <c r="I47" s="88"/>
      <c r="J47" s="88"/>
      <c r="K47" s="72"/>
      <c r="L47" s="73"/>
      <c r="M47" s="74"/>
      <c r="N47" s="74"/>
      <c r="O47" s="74"/>
      <c r="P47" s="74"/>
      <c r="Q47" s="74"/>
      <c r="R47" s="75" t="s">
        <v>24</v>
      </c>
    </row>
    <row r="48" spans="3:18" ht="65.25" customHeight="1">
      <c r="C48" s="85" t="s">
        <v>30</v>
      </c>
      <c r="D48" s="86"/>
      <c r="E48" s="86"/>
      <c r="F48" s="86"/>
      <c r="G48" s="86"/>
      <c r="H48" s="86"/>
      <c r="I48" s="86"/>
      <c r="J48" s="86"/>
      <c r="K48" s="76"/>
      <c r="L48" s="77"/>
      <c r="M48" s="78"/>
      <c r="N48" s="78"/>
      <c r="O48" s="78"/>
      <c r="P48" s="78"/>
      <c r="Q48" s="78"/>
      <c r="R48" s="79" t="s">
        <v>23</v>
      </c>
    </row>
    <row r="49" spans="3:18" ht="63" customHeight="1">
      <c r="C49" s="85" t="s">
        <v>31</v>
      </c>
      <c r="D49" s="86"/>
      <c r="E49" s="86"/>
      <c r="F49" s="86"/>
      <c r="G49" s="86"/>
      <c r="H49" s="86"/>
      <c r="I49" s="86"/>
      <c r="J49" s="86"/>
      <c r="K49" s="76"/>
      <c r="L49" s="77"/>
      <c r="M49" s="78"/>
      <c r="N49" s="78"/>
      <c r="O49" s="78"/>
      <c r="P49" s="78"/>
      <c r="Q49" s="78"/>
      <c r="R49" s="80" t="s">
        <v>32</v>
      </c>
    </row>
    <row r="50" spans="3:18" ht="67.5" customHeight="1">
      <c r="C50" s="85" t="s">
        <v>33</v>
      </c>
      <c r="D50" s="86"/>
      <c r="E50" s="86"/>
      <c r="F50" s="86"/>
      <c r="G50" s="86"/>
      <c r="H50" s="86"/>
      <c r="I50" s="86"/>
      <c r="J50" s="86"/>
      <c r="K50" s="76"/>
      <c r="L50" s="77"/>
      <c r="M50" s="78"/>
      <c r="N50" s="78"/>
      <c r="O50" s="78"/>
      <c r="P50" s="78"/>
      <c r="Q50" s="78"/>
      <c r="R50" s="81" t="s">
        <v>34</v>
      </c>
    </row>
    <row r="51" spans="3:18" ht="71.25" customHeight="1">
      <c r="C51" s="85" t="s">
        <v>28</v>
      </c>
      <c r="D51" s="86"/>
      <c r="E51" s="86"/>
      <c r="F51" s="86"/>
      <c r="G51" s="86"/>
      <c r="H51" s="86"/>
      <c r="I51" s="86"/>
      <c r="J51" s="86"/>
      <c r="K51" s="76"/>
      <c r="L51" s="77"/>
      <c r="M51" s="78"/>
      <c r="N51" s="78"/>
      <c r="O51" s="78"/>
      <c r="P51" s="78"/>
      <c r="Q51" s="78"/>
      <c r="R51" s="81" t="s">
        <v>25</v>
      </c>
    </row>
    <row r="52" spans="3:18" ht="67.5" customHeight="1">
      <c r="C52" s="85" t="s">
        <v>35</v>
      </c>
      <c r="D52" s="86"/>
      <c r="E52" s="86"/>
      <c r="F52" s="86"/>
      <c r="G52" s="86"/>
      <c r="H52" s="86"/>
      <c r="I52" s="86"/>
      <c r="J52" s="86"/>
      <c r="K52" s="76"/>
      <c r="L52" s="77"/>
      <c r="M52" s="78"/>
      <c r="N52" s="78"/>
      <c r="O52" s="78"/>
      <c r="P52" s="78"/>
      <c r="Q52" s="78"/>
      <c r="R52" s="81" t="s">
        <v>36</v>
      </c>
    </row>
    <row r="53" spans="3:18" ht="65.25" customHeight="1">
      <c r="C53" s="85" t="s">
        <v>26</v>
      </c>
      <c r="D53" s="86"/>
      <c r="E53" s="86"/>
      <c r="F53" s="86"/>
      <c r="G53" s="86"/>
      <c r="H53" s="86"/>
      <c r="I53" s="86"/>
      <c r="J53" s="86"/>
      <c r="K53" s="76"/>
      <c r="L53" s="77"/>
      <c r="M53" s="78"/>
      <c r="N53" s="78"/>
      <c r="O53" s="78"/>
      <c r="P53" s="78"/>
      <c r="Q53" s="78"/>
      <c r="R53" s="81" t="s">
        <v>27</v>
      </c>
    </row>
    <row r="54" spans="4:18" s="26" customFormat="1" ht="12.75" customHeight="1">
      <c r="D54" s="24"/>
      <c r="E54" s="24"/>
      <c r="F54" s="24"/>
      <c r="G54" s="24"/>
      <c r="H54" s="24"/>
      <c r="I54" s="27"/>
      <c r="J54" s="24"/>
      <c r="K54" s="24"/>
      <c r="L54" s="23"/>
      <c r="M54" s="24"/>
      <c r="N54" s="24"/>
      <c r="O54" s="24"/>
      <c r="P54" s="24"/>
      <c r="Q54" s="24"/>
      <c r="R54" s="24"/>
    </row>
    <row r="55" spans="4:18" s="26" customFormat="1" ht="12.75" customHeight="1">
      <c r="D55" s="24"/>
      <c r="E55" s="24"/>
      <c r="F55" s="24"/>
      <c r="G55" s="24"/>
      <c r="H55" s="24"/>
      <c r="I55" s="27"/>
      <c r="J55" s="24"/>
      <c r="K55" s="24"/>
      <c r="L55" s="23"/>
      <c r="M55" s="24"/>
      <c r="N55" s="24"/>
      <c r="O55" s="24"/>
      <c r="P55" s="24"/>
      <c r="Q55" s="24"/>
      <c r="R55" s="24"/>
    </row>
    <row r="56" spans="4:18" s="26" customFormat="1" ht="12.75" customHeight="1">
      <c r="D56" s="24"/>
      <c r="E56" s="24"/>
      <c r="F56" s="24"/>
      <c r="G56" s="24"/>
      <c r="H56" s="24"/>
      <c r="I56" s="27"/>
      <c r="J56" s="24"/>
      <c r="K56" s="24"/>
      <c r="L56" s="23"/>
      <c r="M56" s="24"/>
      <c r="N56" s="24"/>
      <c r="O56" s="24"/>
      <c r="P56" s="24"/>
      <c r="Q56" s="24"/>
      <c r="R56" s="24"/>
    </row>
    <row r="57" spans="4:18" s="26" customFormat="1" ht="12.75" customHeight="1">
      <c r="D57" s="24"/>
      <c r="E57" s="24"/>
      <c r="F57" s="24"/>
      <c r="G57" s="24"/>
      <c r="H57" s="24"/>
      <c r="I57" s="27"/>
      <c r="J57" s="24"/>
      <c r="K57" s="24"/>
      <c r="L57" s="23"/>
      <c r="M57" s="24"/>
      <c r="N57" s="24"/>
      <c r="O57" s="24"/>
      <c r="P57" s="24"/>
      <c r="Q57" s="24"/>
      <c r="R57" s="24"/>
    </row>
    <row r="58" spans="4:18" s="26" customFormat="1" ht="12.75" customHeight="1">
      <c r="D58" s="24"/>
      <c r="E58" s="24"/>
      <c r="F58" s="24"/>
      <c r="G58" s="24"/>
      <c r="H58" s="24"/>
      <c r="I58" s="27"/>
      <c r="J58" s="24"/>
      <c r="K58" s="24"/>
      <c r="L58" s="23"/>
      <c r="M58" s="24"/>
      <c r="N58" s="24"/>
      <c r="O58" s="24"/>
      <c r="P58" s="24"/>
      <c r="Q58" s="24"/>
      <c r="R58" s="24"/>
    </row>
    <row r="59" spans="4:18" s="26" customFormat="1" ht="12.75" customHeight="1">
      <c r="D59" s="24"/>
      <c r="E59" s="24"/>
      <c r="F59" s="24"/>
      <c r="G59" s="24"/>
      <c r="H59" s="24"/>
      <c r="I59" s="27"/>
      <c r="J59" s="24"/>
      <c r="K59" s="24"/>
      <c r="L59" s="23"/>
      <c r="M59" s="24"/>
      <c r="N59" s="24"/>
      <c r="O59" s="24"/>
      <c r="P59" s="24"/>
      <c r="Q59" s="24"/>
      <c r="R59" s="24"/>
    </row>
    <row r="60" spans="4:18" s="26" customFormat="1" ht="12.75" customHeight="1">
      <c r="D60" s="24"/>
      <c r="E60" s="24"/>
      <c r="F60" s="24"/>
      <c r="G60" s="24"/>
      <c r="H60" s="24"/>
      <c r="I60" s="27"/>
      <c r="J60" s="24"/>
      <c r="K60" s="24"/>
      <c r="L60" s="23"/>
      <c r="M60" s="24"/>
      <c r="N60" s="24"/>
      <c r="O60" s="24"/>
      <c r="P60" s="24"/>
      <c r="Q60" s="24"/>
      <c r="R60" s="24"/>
    </row>
    <row r="61" spans="4:18" s="26" customFormat="1" ht="12.75" customHeight="1">
      <c r="D61" s="24"/>
      <c r="E61" s="24"/>
      <c r="F61" s="24"/>
      <c r="G61" s="24"/>
      <c r="H61" s="24"/>
      <c r="I61" s="27"/>
      <c r="J61" s="24"/>
      <c r="K61" s="24"/>
      <c r="L61" s="23"/>
      <c r="M61" s="24"/>
      <c r="N61" s="24"/>
      <c r="O61" s="24"/>
      <c r="P61" s="24"/>
      <c r="Q61" s="24"/>
      <c r="R61" s="24"/>
    </row>
    <row r="62" spans="4:18" s="26" customFormat="1" ht="12.75" customHeight="1">
      <c r="D62" s="24"/>
      <c r="E62" s="24"/>
      <c r="F62" s="24"/>
      <c r="G62" s="24"/>
      <c r="H62" s="24"/>
      <c r="I62" s="27"/>
      <c r="J62" s="24"/>
      <c r="K62" s="24"/>
      <c r="L62" s="23"/>
      <c r="M62" s="24"/>
      <c r="N62" s="24"/>
      <c r="O62" s="24"/>
      <c r="P62" s="24"/>
      <c r="Q62" s="24"/>
      <c r="R62" s="24"/>
    </row>
    <row r="63" spans="4:18" s="26" customFormat="1" ht="12.75" customHeight="1">
      <c r="D63" s="24"/>
      <c r="E63" s="24"/>
      <c r="F63" s="24"/>
      <c r="G63" s="24"/>
      <c r="H63" s="24"/>
      <c r="I63" s="27"/>
      <c r="J63" s="24"/>
      <c r="K63" s="24"/>
      <c r="L63" s="23"/>
      <c r="M63" s="24"/>
      <c r="N63" s="24"/>
      <c r="O63" s="24"/>
      <c r="P63" s="24"/>
      <c r="Q63" s="24"/>
      <c r="R63" s="24"/>
    </row>
    <row r="64" spans="4:18" s="26" customFormat="1" ht="12.75" customHeight="1">
      <c r="D64" s="24"/>
      <c r="E64" s="24"/>
      <c r="F64" s="24"/>
      <c r="G64" s="24"/>
      <c r="H64" s="24"/>
      <c r="I64" s="27"/>
      <c r="J64" s="24"/>
      <c r="K64" s="24"/>
      <c r="L64" s="23"/>
      <c r="M64" s="24"/>
      <c r="N64" s="24"/>
      <c r="O64" s="24"/>
      <c r="P64" s="24"/>
      <c r="Q64" s="24"/>
      <c r="R64" s="24"/>
    </row>
    <row r="65" spans="4:18" s="26" customFormat="1" ht="12.75" customHeight="1">
      <c r="D65" s="24"/>
      <c r="E65" s="24"/>
      <c r="F65" s="24"/>
      <c r="G65" s="24"/>
      <c r="H65" s="24"/>
      <c r="I65" s="27"/>
      <c r="J65" s="24"/>
      <c r="K65" s="24"/>
      <c r="L65" s="23"/>
      <c r="M65" s="24"/>
      <c r="N65" s="24"/>
      <c r="O65" s="24"/>
      <c r="P65" s="24"/>
      <c r="Q65" s="24"/>
      <c r="R65" s="24"/>
    </row>
    <row r="66" spans="4:18" s="26" customFormat="1" ht="12.75" customHeight="1">
      <c r="D66" s="24"/>
      <c r="E66" s="24"/>
      <c r="F66" s="24"/>
      <c r="G66" s="24"/>
      <c r="H66" s="24"/>
      <c r="I66" s="27"/>
      <c r="J66" s="24"/>
      <c r="K66" s="24"/>
      <c r="L66" s="23"/>
      <c r="M66" s="24"/>
      <c r="N66" s="24"/>
      <c r="O66" s="24"/>
      <c r="P66" s="24"/>
      <c r="Q66" s="24"/>
      <c r="R66" s="24"/>
    </row>
    <row r="67" spans="4:18" s="26" customFormat="1" ht="12.75" customHeight="1">
      <c r="D67" s="24"/>
      <c r="E67" s="24"/>
      <c r="F67" s="24"/>
      <c r="G67" s="24"/>
      <c r="H67" s="24"/>
      <c r="I67" s="27"/>
      <c r="J67" s="24"/>
      <c r="K67" s="24"/>
      <c r="L67" s="23"/>
      <c r="M67" s="24"/>
      <c r="N67" s="24"/>
      <c r="O67" s="24"/>
      <c r="P67" s="24"/>
      <c r="Q67" s="24"/>
      <c r="R67" s="24"/>
    </row>
    <row r="68" spans="4:18" s="26" customFormat="1" ht="12.75" customHeight="1">
      <c r="D68" s="24"/>
      <c r="E68" s="24"/>
      <c r="F68" s="24"/>
      <c r="G68" s="24"/>
      <c r="H68" s="24"/>
      <c r="I68" s="27"/>
      <c r="J68" s="24"/>
      <c r="K68" s="24"/>
      <c r="L68" s="23"/>
      <c r="M68" s="24"/>
      <c r="N68" s="24"/>
      <c r="O68" s="24"/>
      <c r="P68" s="24"/>
      <c r="Q68" s="24"/>
      <c r="R68" s="24"/>
    </row>
    <row r="69" spans="4:18" s="26" customFormat="1" ht="12.75" customHeight="1">
      <c r="D69" s="24"/>
      <c r="E69" s="24"/>
      <c r="F69" s="24"/>
      <c r="G69" s="24"/>
      <c r="H69" s="24"/>
      <c r="I69" s="27"/>
      <c r="J69" s="24"/>
      <c r="K69" s="24"/>
      <c r="L69" s="23"/>
      <c r="M69" s="24"/>
      <c r="N69" s="24"/>
      <c r="O69" s="24"/>
      <c r="P69" s="24"/>
      <c r="Q69" s="24"/>
      <c r="R69" s="24"/>
    </row>
    <row r="70" spans="4:18" s="26" customFormat="1" ht="12.75" customHeight="1">
      <c r="D70" s="24"/>
      <c r="E70" s="24"/>
      <c r="F70" s="24"/>
      <c r="G70" s="24"/>
      <c r="H70" s="24"/>
      <c r="I70" s="27"/>
      <c r="J70" s="24"/>
      <c r="K70" s="24"/>
      <c r="L70" s="23"/>
      <c r="M70" s="24"/>
      <c r="N70" s="24"/>
      <c r="O70" s="24"/>
      <c r="P70" s="24"/>
      <c r="Q70" s="24"/>
      <c r="R70" s="24"/>
    </row>
    <row r="71" spans="4:18" s="26" customFormat="1" ht="12.75" customHeight="1">
      <c r="D71" s="24"/>
      <c r="E71" s="24"/>
      <c r="F71" s="24"/>
      <c r="G71" s="24"/>
      <c r="H71" s="24"/>
      <c r="I71" s="27"/>
      <c r="J71" s="24"/>
      <c r="K71" s="24"/>
      <c r="L71" s="23"/>
      <c r="M71" s="24"/>
      <c r="N71" s="24"/>
      <c r="O71" s="24"/>
      <c r="P71" s="24"/>
      <c r="Q71" s="24"/>
      <c r="R71" s="24"/>
    </row>
    <row r="72" spans="4:18" s="26" customFormat="1" ht="12.75" customHeight="1">
      <c r="D72" s="24"/>
      <c r="E72" s="24"/>
      <c r="F72" s="24"/>
      <c r="G72" s="24"/>
      <c r="H72" s="24"/>
      <c r="I72" s="27"/>
      <c r="J72" s="24"/>
      <c r="K72" s="24"/>
      <c r="L72" s="23"/>
      <c r="M72" s="24"/>
      <c r="N72" s="24"/>
      <c r="O72" s="24"/>
      <c r="P72" s="24"/>
      <c r="Q72" s="24"/>
      <c r="R72" s="24"/>
    </row>
    <row r="73" spans="4:18" s="26" customFormat="1" ht="12.75" customHeight="1">
      <c r="D73" s="24"/>
      <c r="E73" s="24"/>
      <c r="F73" s="24"/>
      <c r="G73" s="24"/>
      <c r="H73" s="24"/>
      <c r="I73" s="27"/>
      <c r="J73" s="24"/>
      <c r="K73" s="24"/>
      <c r="L73" s="23"/>
      <c r="M73" s="24"/>
      <c r="N73" s="24"/>
      <c r="O73" s="24"/>
      <c r="P73" s="24"/>
      <c r="Q73" s="24"/>
      <c r="R73" s="24"/>
    </row>
    <row r="74" spans="4:18" s="26" customFormat="1" ht="12.75" customHeight="1">
      <c r="D74" s="24"/>
      <c r="E74" s="24"/>
      <c r="F74" s="24"/>
      <c r="G74" s="24"/>
      <c r="H74" s="24"/>
      <c r="I74" s="27"/>
      <c r="J74" s="24"/>
      <c r="K74" s="24"/>
      <c r="L74" s="23"/>
      <c r="M74" s="24"/>
      <c r="N74" s="24"/>
      <c r="O74" s="24"/>
      <c r="P74" s="24"/>
      <c r="Q74" s="24"/>
      <c r="R74" s="24"/>
    </row>
    <row r="75" spans="4:18" s="26" customFormat="1" ht="12.75" customHeight="1">
      <c r="D75" s="24"/>
      <c r="E75" s="24"/>
      <c r="F75" s="24"/>
      <c r="G75" s="24"/>
      <c r="H75" s="24"/>
      <c r="I75" s="27"/>
      <c r="J75" s="24"/>
      <c r="K75" s="24"/>
      <c r="L75" s="23"/>
      <c r="M75" s="24"/>
      <c r="N75" s="24"/>
      <c r="O75" s="24"/>
      <c r="P75" s="24"/>
      <c r="Q75" s="24"/>
      <c r="R75" s="24"/>
    </row>
    <row r="76" spans="4:18" s="26" customFormat="1" ht="12.75" customHeight="1">
      <c r="D76" s="24"/>
      <c r="E76" s="24"/>
      <c r="F76" s="24"/>
      <c r="G76" s="24"/>
      <c r="H76" s="24"/>
      <c r="I76" s="27"/>
      <c r="J76" s="24"/>
      <c r="K76" s="24"/>
      <c r="L76" s="23"/>
      <c r="M76" s="24"/>
      <c r="N76" s="24"/>
      <c r="O76" s="24"/>
      <c r="P76" s="24"/>
      <c r="Q76" s="24"/>
      <c r="R76" s="24"/>
    </row>
    <row r="77" spans="4:18" s="26" customFormat="1" ht="12.75" customHeight="1">
      <c r="D77" s="24"/>
      <c r="E77" s="24"/>
      <c r="F77" s="24"/>
      <c r="G77" s="24"/>
      <c r="H77" s="24"/>
      <c r="I77" s="27"/>
      <c r="J77" s="24"/>
      <c r="K77" s="24"/>
      <c r="L77" s="23"/>
      <c r="M77" s="24"/>
      <c r="N77" s="24"/>
      <c r="O77" s="24"/>
      <c r="P77" s="24"/>
      <c r="Q77" s="24"/>
      <c r="R77" s="24"/>
    </row>
    <row r="78" spans="4:18" s="26" customFormat="1" ht="12.75" customHeight="1">
      <c r="D78" s="24"/>
      <c r="E78" s="24"/>
      <c r="F78" s="24"/>
      <c r="G78" s="24"/>
      <c r="H78" s="24"/>
      <c r="I78" s="27"/>
      <c r="J78" s="24"/>
      <c r="K78" s="24"/>
      <c r="L78" s="23"/>
      <c r="M78" s="24"/>
      <c r="N78" s="24"/>
      <c r="O78" s="24"/>
      <c r="P78" s="24"/>
      <c r="Q78" s="24"/>
      <c r="R78" s="24"/>
    </row>
    <row r="79" spans="4:18" s="26" customFormat="1" ht="12.75" customHeight="1">
      <c r="D79" s="24"/>
      <c r="E79" s="24"/>
      <c r="F79" s="24"/>
      <c r="G79" s="24"/>
      <c r="H79" s="24"/>
      <c r="I79" s="27"/>
      <c r="J79" s="24"/>
      <c r="K79" s="24"/>
      <c r="L79" s="23"/>
      <c r="M79" s="24"/>
      <c r="N79" s="24"/>
      <c r="O79" s="24"/>
      <c r="P79" s="24"/>
      <c r="Q79" s="24"/>
      <c r="R79" s="24"/>
    </row>
    <row r="80" spans="4:18" s="26" customFormat="1" ht="12.75" customHeight="1">
      <c r="D80" s="24"/>
      <c r="E80" s="24"/>
      <c r="F80" s="24"/>
      <c r="G80" s="24"/>
      <c r="H80" s="24"/>
      <c r="I80" s="27"/>
      <c r="J80" s="24"/>
      <c r="K80" s="24"/>
      <c r="L80" s="23"/>
      <c r="M80" s="24"/>
      <c r="N80" s="24"/>
      <c r="O80" s="24"/>
      <c r="P80" s="24"/>
      <c r="Q80" s="24"/>
      <c r="R80" s="24"/>
    </row>
    <row r="81" spans="4:18" s="26" customFormat="1" ht="12.75" customHeight="1">
      <c r="D81" s="24"/>
      <c r="E81" s="24"/>
      <c r="F81" s="24"/>
      <c r="G81" s="24"/>
      <c r="H81" s="24"/>
      <c r="I81" s="27"/>
      <c r="J81" s="24"/>
      <c r="K81" s="24"/>
      <c r="L81" s="23"/>
      <c r="M81" s="24"/>
      <c r="N81" s="24"/>
      <c r="O81" s="24"/>
      <c r="P81" s="24"/>
      <c r="Q81" s="24"/>
      <c r="R81" s="24"/>
    </row>
    <row r="82" spans="4:18" s="26" customFormat="1" ht="12.75" customHeight="1">
      <c r="D82" s="24"/>
      <c r="E82" s="24"/>
      <c r="F82" s="24"/>
      <c r="G82" s="24"/>
      <c r="H82" s="24"/>
      <c r="I82" s="27"/>
      <c r="J82" s="24"/>
      <c r="K82" s="24"/>
      <c r="L82" s="23"/>
      <c r="M82" s="24"/>
      <c r="N82" s="24"/>
      <c r="O82" s="24"/>
      <c r="P82" s="24"/>
      <c r="Q82" s="24"/>
      <c r="R82" s="24"/>
    </row>
    <row r="83" spans="4:18" s="26" customFormat="1" ht="12.75" customHeight="1">
      <c r="D83" s="24"/>
      <c r="E83" s="24"/>
      <c r="F83" s="24"/>
      <c r="G83" s="24"/>
      <c r="H83" s="24"/>
      <c r="I83" s="27"/>
      <c r="J83" s="24"/>
      <c r="K83" s="24"/>
      <c r="L83" s="23"/>
      <c r="M83" s="24"/>
      <c r="N83" s="24"/>
      <c r="O83" s="24"/>
      <c r="P83" s="24"/>
      <c r="Q83" s="24"/>
      <c r="R83" s="24"/>
    </row>
    <row r="84" spans="4:18" s="26" customFormat="1" ht="12.75" customHeight="1">
      <c r="D84" s="24"/>
      <c r="E84" s="24"/>
      <c r="F84" s="24"/>
      <c r="G84" s="24"/>
      <c r="H84" s="24"/>
      <c r="I84" s="27"/>
      <c r="J84" s="24"/>
      <c r="K84" s="24"/>
      <c r="L84" s="23"/>
      <c r="M84" s="24"/>
      <c r="N84" s="24"/>
      <c r="O84" s="24"/>
      <c r="P84" s="24"/>
      <c r="Q84" s="24"/>
      <c r="R84" s="24"/>
    </row>
    <row r="85" spans="4:18" s="26" customFormat="1" ht="12.75" customHeight="1">
      <c r="D85" s="24"/>
      <c r="E85" s="24"/>
      <c r="F85" s="24"/>
      <c r="G85" s="24"/>
      <c r="H85" s="24"/>
      <c r="I85" s="27"/>
      <c r="J85" s="24"/>
      <c r="K85" s="24"/>
      <c r="L85" s="23"/>
      <c r="M85" s="24"/>
      <c r="N85" s="24"/>
      <c r="O85" s="24"/>
      <c r="P85" s="24"/>
      <c r="Q85" s="24"/>
      <c r="R85" s="24"/>
    </row>
    <row r="86" spans="4:18" s="26" customFormat="1" ht="12.75" customHeight="1">
      <c r="D86" s="24"/>
      <c r="E86" s="24"/>
      <c r="F86" s="24"/>
      <c r="G86" s="24"/>
      <c r="H86" s="24"/>
      <c r="I86" s="27"/>
      <c r="J86" s="24"/>
      <c r="K86" s="24"/>
      <c r="L86" s="23"/>
      <c r="M86" s="24"/>
      <c r="N86" s="24"/>
      <c r="O86" s="24"/>
      <c r="P86" s="24"/>
      <c r="Q86" s="24"/>
      <c r="R86" s="24"/>
    </row>
    <row r="87" spans="4:18" s="26" customFormat="1" ht="12.75" customHeight="1">
      <c r="D87" s="24"/>
      <c r="E87" s="24"/>
      <c r="F87" s="24"/>
      <c r="G87" s="24"/>
      <c r="H87" s="24"/>
      <c r="I87" s="27"/>
      <c r="J87" s="24"/>
      <c r="K87" s="24"/>
      <c r="L87" s="23"/>
      <c r="M87" s="24"/>
      <c r="N87" s="24"/>
      <c r="O87" s="24"/>
      <c r="P87" s="24"/>
      <c r="Q87" s="24"/>
      <c r="R87" s="24"/>
    </row>
    <row r="88" spans="4:18" s="26" customFormat="1" ht="12.75" customHeight="1">
      <c r="D88" s="24"/>
      <c r="E88" s="24"/>
      <c r="F88" s="24"/>
      <c r="G88" s="24"/>
      <c r="H88" s="24"/>
      <c r="I88" s="27"/>
      <c r="J88" s="24"/>
      <c r="K88" s="24"/>
      <c r="L88" s="23"/>
      <c r="M88" s="24"/>
      <c r="N88" s="24"/>
      <c r="O88" s="24"/>
      <c r="P88" s="24"/>
      <c r="Q88" s="24"/>
      <c r="R88" s="24"/>
    </row>
    <row r="89" spans="4:18" s="26" customFormat="1" ht="12.75" customHeight="1">
      <c r="D89" s="24"/>
      <c r="E89" s="24"/>
      <c r="F89" s="24"/>
      <c r="G89" s="24"/>
      <c r="H89" s="24"/>
      <c r="I89" s="27"/>
      <c r="J89" s="24"/>
      <c r="K89" s="24"/>
      <c r="L89" s="23"/>
      <c r="M89" s="24"/>
      <c r="N89" s="24"/>
      <c r="O89" s="24"/>
      <c r="P89" s="24"/>
      <c r="Q89" s="24"/>
      <c r="R89" s="24"/>
    </row>
    <row r="90" spans="4:18" s="26" customFormat="1" ht="12.75" customHeight="1">
      <c r="D90" s="24"/>
      <c r="E90" s="24"/>
      <c r="F90" s="24"/>
      <c r="G90" s="24"/>
      <c r="H90" s="24"/>
      <c r="I90" s="27"/>
      <c r="J90" s="24"/>
      <c r="K90" s="24"/>
      <c r="L90" s="23"/>
      <c r="M90" s="24"/>
      <c r="N90" s="24"/>
      <c r="O90" s="24"/>
      <c r="P90" s="24"/>
      <c r="Q90" s="24"/>
      <c r="R90" s="24"/>
    </row>
    <row r="91" spans="4:18" s="26" customFormat="1" ht="12.75" customHeight="1">
      <c r="D91" s="24"/>
      <c r="E91" s="24"/>
      <c r="F91" s="24"/>
      <c r="G91" s="24"/>
      <c r="H91" s="24"/>
      <c r="I91" s="27"/>
      <c r="J91" s="24"/>
      <c r="K91" s="24"/>
      <c r="L91" s="23"/>
      <c r="M91" s="24"/>
      <c r="N91" s="24"/>
      <c r="O91" s="24"/>
      <c r="P91" s="24"/>
      <c r="Q91" s="24"/>
      <c r="R91" s="24"/>
    </row>
    <row r="92" spans="4:18" s="26" customFormat="1" ht="12.75" customHeight="1">
      <c r="D92" s="24"/>
      <c r="E92" s="24"/>
      <c r="F92" s="24"/>
      <c r="G92" s="24"/>
      <c r="H92" s="24"/>
      <c r="I92" s="27"/>
      <c r="J92" s="24"/>
      <c r="K92" s="24"/>
      <c r="L92" s="23"/>
      <c r="M92" s="24"/>
      <c r="N92" s="24"/>
      <c r="O92" s="24"/>
      <c r="P92" s="24"/>
      <c r="Q92" s="24"/>
      <c r="R92" s="24"/>
    </row>
    <row r="93" spans="4:18" s="26" customFormat="1" ht="12.75" customHeight="1">
      <c r="D93" s="24"/>
      <c r="E93" s="24"/>
      <c r="F93" s="24"/>
      <c r="G93" s="24"/>
      <c r="H93" s="24"/>
      <c r="I93" s="27"/>
      <c r="J93" s="24"/>
      <c r="K93" s="24"/>
      <c r="L93" s="23"/>
      <c r="M93" s="24"/>
      <c r="N93" s="24"/>
      <c r="O93" s="24"/>
      <c r="P93" s="24"/>
      <c r="Q93" s="24"/>
      <c r="R93" s="24"/>
    </row>
    <row r="94" spans="4:18" s="26" customFormat="1" ht="12.75" customHeight="1">
      <c r="D94" s="24"/>
      <c r="E94" s="24"/>
      <c r="F94" s="24"/>
      <c r="G94" s="24"/>
      <c r="H94" s="24"/>
      <c r="I94" s="27"/>
      <c r="J94" s="24"/>
      <c r="K94" s="24"/>
      <c r="L94" s="23"/>
      <c r="M94" s="24"/>
      <c r="N94" s="24"/>
      <c r="O94" s="24"/>
      <c r="P94" s="24"/>
      <c r="Q94" s="24"/>
      <c r="R94" s="24"/>
    </row>
    <row r="95" spans="4:18" s="26" customFormat="1" ht="12.75" customHeight="1">
      <c r="D95" s="24"/>
      <c r="E95" s="24"/>
      <c r="F95" s="24"/>
      <c r="G95" s="24"/>
      <c r="H95" s="24"/>
      <c r="I95" s="27"/>
      <c r="J95" s="24"/>
      <c r="K95" s="24"/>
      <c r="L95" s="23"/>
      <c r="M95" s="24"/>
      <c r="N95" s="24"/>
      <c r="O95" s="24"/>
      <c r="P95" s="24"/>
      <c r="Q95" s="24"/>
      <c r="R95" s="24"/>
    </row>
    <row r="96" spans="3:12" ht="12.75" customHeight="1">
      <c r="C96" s="68"/>
      <c r="I96" s="25"/>
      <c r="L96" s="22"/>
    </row>
    <row r="97" ht="12.75" customHeight="1">
      <c r="L97" s="22"/>
    </row>
    <row r="98" ht="12.75" customHeight="1">
      <c r="L98" s="22"/>
    </row>
    <row r="99" ht="12.75" customHeight="1">
      <c r="L99" s="22"/>
    </row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</sheetData>
  <sheetProtection selectLockedCells="1" selectUnlockedCells="1"/>
  <mergeCells count="10">
    <mergeCell ref="E1:Q1"/>
    <mergeCell ref="C2:R2"/>
    <mergeCell ref="C4:R4"/>
    <mergeCell ref="C53:J53"/>
    <mergeCell ref="C47:J47"/>
    <mergeCell ref="C48:J48"/>
    <mergeCell ref="C49:J49"/>
    <mergeCell ref="C50:J50"/>
    <mergeCell ref="C51:J51"/>
    <mergeCell ref="C52:J52"/>
  </mergeCells>
  <printOptions/>
  <pageMargins left="0.15748031496062992" right="0.15748031496062992" top="0.1968503937007874" bottom="0.7480314960629921" header="0.5118110236220472" footer="0.5118110236220472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2024-03-13T07:28:51Z</cp:lastPrinted>
  <dcterms:created xsi:type="dcterms:W3CDTF">2024-03-26T10:11:06Z</dcterms:created>
  <dcterms:modified xsi:type="dcterms:W3CDTF">2024-03-26T10:11:06Z</dcterms:modified>
  <cp:category/>
  <cp:version/>
  <cp:contentType/>
  <cp:contentStatus/>
</cp:coreProperties>
</file>