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BE952DDF-6C1B-4E54-A760-3CCC5886224C}" xr6:coauthVersionLast="36" xr6:coauthVersionMax="47" xr10:uidLastSave="{00000000-0000-0000-0000-000000000000}"/>
  <bookViews>
    <workbookView xWindow="0" yWindow="0" windowWidth="24585" windowHeight="11385" xr2:uid="{00000000-000D-0000-FFFF-FFFF00000000}"/>
  </bookViews>
  <sheets>
    <sheet name="Аркуш1" sheetId="1" r:id="rId1"/>
  </sheets>
  <definedNames>
    <definedName name="_xlnm._FilterDatabase" localSheetId="0" hidden="1">Аркуш1!$A$3:$P$71</definedName>
    <definedName name="_xlnm.Print_Titles" localSheetId="0">Аркуш1!$3:$4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K6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F8" i="1" l="1"/>
  <c r="G8" i="1" s="1"/>
  <c r="L8" i="1" s="1"/>
  <c r="F20" i="1"/>
  <c r="J8" i="1"/>
  <c r="J62" i="1" l="1"/>
  <c r="J61" i="1"/>
  <c r="J53" i="1"/>
  <c r="J33" i="1"/>
  <c r="J20" i="1"/>
  <c r="F32" i="1"/>
  <c r="J6" i="1" l="1"/>
  <c r="J49" i="1"/>
  <c r="J42" i="1"/>
  <c r="J40" i="1"/>
  <c r="J38" i="1"/>
  <c r="J28" i="1"/>
  <c r="J23" i="1"/>
  <c r="J16" i="1"/>
  <c r="G33" i="1" l="1"/>
  <c r="L33" i="1" s="1"/>
  <c r="G53" i="1" l="1"/>
  <c r="L53" i="1" s="1"/>
  <c r="F34" i="1"/>
  <c r="F25" i="1"/>
  <c r="F13" i="1"/>
  <c r="F37" i="1" l="1"/>
  <c r="G37" i="1" s="1"/>
  <c r="J37" i="1"/>
  <c r="L37" i="1" l="1"/>
  <c r="F35" i="1"/>
  <c r="G35" i="1" s="1"/>
  <c r="J35" i="1"/>
  <c r="G32" i="1"/>
  <c r="J32" i="1"/>
  <c r="L32" i="1" l="1"/>
  <c r="L35" i="1"/>
  <c r="G62" i="1" l="1"/>
  <c r="L62" i="1" s="1"/>
  <c r="F17" i="1" l="1"/>
  <c r="G17" i="1" s="1"/>
  <c r="F7" i="1"/>
  <c r="G7" i="1" s="1"/>
  <c r="F6" i="1"/>
  <c r="G6" i="1" s="1"/>
  <c r="F14" i="1"/>
  <c r="G14" i="1" s="1"/>
  <c r="G13" i="1"/>
  <c r="F18" i="1"/>
  <c r="G18" i="1" s="1"/>
  <c r="F16" i="1"/>
  <c r="G16" i="1" s="1"/>
  <c r="L16" i="1" s="1"/>
  <c r="F11" i="1"/>
  <c r="G11" i="1" s="1"/>
  <c r="F10" i="1"/>
  <c r="G10" i="1" s="1"/>
  <c r="F19" i="1"/>
  <c r="G19" i="1" s="1"/>
  <c r="F61" i="1" l="1"/>
  <c r="G61" i="1" s="1"/>
  <c r="L61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0" i="1"/>
  <c r="G60" i="1" s="1"/>
  <c r="F59" i="1"/>
  <c r="G59" i="1" s="1"/>
  <c r="F58" i="1" l="1"/>
  <c r="G58" i="1" s="1"/>
  <c r="F57" i="1"/>
  <c r="G57" i="1" s="1"/>
  <c r="F56" i="1"/>
  <c r="G56" i="1" s="1"/>
  <c r="F55" i="1"/>
  <c r="G55" i="1" s="1"/>
  <c r="F54" i="1"/>
  <c r="G54" i="1" s="1"/>
  <c r="F52" i="1"/>
  <c r="G52" i="1" s="1"/>
  <c r="F51" i="1"/>
  <c r="G51" i="1" s="1"/>
  <c r="F50" i="1"/>
  <c r="G50" i="1" s="1"/>
  <c r="F49" i="1"/>
  <c r="G49" i="1" s="1"/>
  <c r="L49" i="1" s="1"/>
  <c r="F48" i="1"/>
  <c r="G48" i="1" s="1"/>
  <c r="F47" i="1"/>
  <c r="G47" i="1" s="1"/>
  <c r="F46" i="1"/>
  <c r="G46" i="1" s="1"/>
  <c r="J46" i="1"/>
  <c r="F45" i="1" l="1"/>
  <c r="G45" i="1" s="1"/>
  <c r="F44" i="1" l="1"/>
  <c r="G44" i="1" s="1"/>
  <c r="F43" i="1"/>
  <c r="G43" i="1" s="1"/>
  <c r="F42" i="1"/>
  <c r="G42" i="1" s="1"/>
  <c r="L42" i="1" s="1"/>
  <c r="F41" i="1"/>
  <c r="G41" i="1" s="1"/>
  <c r="F40" i="1"/>
  <c r="G40" i="1" s="1"/>
  <c r="L40" i="1" s="1"/>
  <c r="F39" i="1"/>
  <c r="G39" i="1" s="1"/>
  <c r="F38" i="1"/>
  <c r="G38" i="1" s="1"/>
  <c r="L38" i="1" s="1"/>
  <c r="F36" i="1"/>
  <c r="G36" i="1" s="1"/>
  <c r="G34" i="1"/>
  <c r="F31" i="1"/>
  <c r="G31" i="1" s="1"/>
  <c r="F30" i="1"/>
  <c r="G30" i="1" s="1"/>
  <c r="F29" i="1"/>
  <c r="G29" i="1" s="1"/>
  <c r="F28" i="1"/>
  <c r="G28" i="1" s="1"/>
  <c r="L28" i="1" s="1"/>
  <c r="F27" i="1"/>
  <c r="G27" i="1" s="1"/>
  <c r="F26" i="1"/>
  <c r="G26" i="1" s="1"/>
  <c r="G25" i="1"/>
  <c r="F24" i="1"/>
  <c r="G24" i="1" s="1"/>
  <c r="F23" i="1"/>
  <c r="G23" i="1" s="1"/>
  <c r="F22" i="1"/>
  <c r="G22" i="1" s="1"/>
  <c r="F21" i="1"/>
  <c r="G21" i="1" s="1"/>
  <c r="G20" i="1"/>
  <c r="L20" i="1" s="1"/>
  <c r="F15" i="1"/>
  <c r="G15" i="1" s="1"/>
  <c r="F12" i="1" l="1"/>
  <c r="G12" i="1" s="1"/>
  <c r="F9" i="1"/>
  <c r="G9" i="1" s="1"/>
  <c r="J25" i="1" l="1"/>
  <c r="L25" i="1" l="1"/>
  <c r="J13" i="1" l="1"/>
  <c r="L13" i="1" l="1"/>
  <c r="J24" i="1"/>
  <c r="L24" i="1" l="1"/>
  <c r="J15" i="1"/>
  <c r="L15" i="1" l="1"/>
  <c r="J11" i="1"/>
  <c r="L11" i="1" l="1"/>
  <c r="J64" i="1"/>
  <c r="L64" i="1" l="1"/>
  <c r="J7" i="1"/>
  <c r="J9" i="1"/>
  <c r="J10" i="1"/>
  <c r="J12" i="1"/>
  <c r="J14" i="1"/>
  <c r="J17" i="1"/>
  <c r="J18" i="1"/>
  <c r="J19" i="1"/>
  <c r="J21" i="1"/>
  <c r="J22" i="1"/>
  <c r="J26" i="1"/>
  <c r="J27" i="1"/>
  <c r="J29" i="1"/>
  <c r="J30" i="1"/>
  <c r="J31" i="1"/>
  <c r="J34" i="1"/>
  <c r="J36" i="1"/>
  <c r="J39" i="1"/>
  <c r="J41" i="1"/>
  <c r="J43" i="1"/>
  <c r="J44" i="1"/>
  <c r="J45" i="1"/>
  <c r="J47" i="1"/>
  <c r="J48" i="1"/>
  <c r="J50" i="1"/>
  <c r="J51" i="1"/>
  <c r="J52" i="1"/>
  <c r="J54" i="1"/>
  <c r="J55" i="1"/>
  <c r="J56" i="1"/>
  <c r="J57" i="1"/>
  <c r="J58" i="1"/>
  <c r="J59" i="1"/>
  <c r="J60" i="1"/>
  <c r="J63" i="1"/>
  <c r="J65" i="1"/>
  <c r="J66" i="1"/>
  <c r="J67" i="1"/>
  <c r="J68" i="1"/>
  <c r="J69" i="1"/>
  <c r="J70" i="1"/>
  <c r="J71" i="1"/>
  <c r="J73" i="1" l="1"/>
  <c r="L7" i="1"/>
  <c r="L9" i="1"/>
  <c r="L10" i="1"/>
  <c r="L12" i="1"/>
  <c r="L14" i="1"/>
  <c r="L17" i="1"/>
  <c r="L18" i="1"/>
  <c r="L19" i="1"/>
  <c r="L21" i="1"/>
  <c r="L22" i="1"/>
  <c r="L23" i="1"/>
  <c r="L26" i="1"/>
  <c r="L27" i="1"/>
  <c r="L29" i="1"/>
  <c r="L30" i="1"/>
  <c r="L31" i="1"/>
  <c r="L34" i="1"/>
  <c r="L36" i="1"/>
  <c r="L39" i="1"/>
  <c r="L41" i="1"/>
  <c r="L43" i="1"/>
  <c r="L44" i="1"/>
  <c r="L46" i="1"/>
  <c r="L47" i="1"/>
  <c r="L48" i="1"/>
  <c r="L50" i="1"/>
  <c r="L51" i="1"/>
  <c r="L52" i="1"/>
  <c r="L54" i="1"/>
  <c r="L55" i="1"/>
  <c r="L56" i="1"/>
  <c r="L57" i="1"/>
  <c r="L58" i="1"/>
  <c r="L59" i="1"/>
  <c r="L60" i="1"/>
  <c r="L63" i="1"/>
  <c r="L65" i="1"/>
  <c r="L66" i="1"/>
  <c r="L67" i="1"/>
  <c r="L68" i="1"/>
  <c r="L69" i="1"/>
  <c r="L70" i="1"/>
  <c r="L71" i="1"/>
  <c r="L45" i="1" l="1"/>
  <c r="L73" i="1" s="1"/>
  <c r="G73" i="1"/>
</calcChain>
</file>

<file path=xl/sharedStrings.xml><?xml version="1.0" encoding="utf-8"?>
<sst xmlns="http://schemas.openxmlformats.org/spreadsheetml/2006/main" count="362" uniqueCount="144">
  <si>
    <t>Моноклональне антитіло CD3, мічене флюоресцентним барвником FITC, або Alexa Fluor 488, або еквівалент</t>
  </si>
  <si>
    <t>Моноклональне антитіло CD3, мічене флюоресцентним барвником APC-Alexa Fluor 750, або еквівалент</t>
  </si>
  <si>
    <t>Моноклональне антитіло CD4, мічене флюоресцентним барвником PE, або еквівалент</t>
  </si>
  <si>
    <t>Моноклональне антитіло CD4, мічене флюоресцентним барвником Pacific Blue, або еквівалент</t>
  </si>
  <si>
    <t>Моноклональне антитіло CD5, мічене флюоресцентним барвником APC-Alexa Fluor 700, або еквівалент</t>
  </si>
  <si>
    <t>Моноклональне антитіло CD7, мічене флюоресцентним барвником APC, або еквівалент</t>
  </si>
  <si>
    <t>Моноклональне антитіло CD8, мічене флюоресцентним барвником APC-Alexa Fluor 700, або еквівалент</t>
  </si>
  <si>
    <t>Моноклональне антитіло CD10, мічене флюоресцентним барвником PE, або еквівалент</t>
  </si>
  <si>
    <t>Моноклональне антитіло CD11b, мічене флюоресцентним барвником APC-Alexa Fluor 750, або еквівалент</t>
  </si>
  <si>
    <t>Моноклональне антитіло CD14, мічене флюоресцентним барвником FITC, або еквівалент</t>
  </si>
  <si>
    <t>Моноклональне антитіло CD14, мічене флюоресцентним барвником APC-Alexa Fluor 700, або еквівалент</t>
  </si>
  <si>
    <t>Моноклональне антитіло CD14, мічене флюоресцентним барвником APC-Alexa Fluor 750, або еквівалент</t>
  </si>
  <si>
    <t>Моноклональне антитіло CD19, мічене флюоресцентним барвником PC5, або еквівалент</t>
  </si>
  <si>
    <t>Моноклональне антитіло CD19, мічене флюоресцентним барвником PC7, або еквівалент</t>
  </si>
  <si>
    <t>Моноклональне антитіло CD20, мічене флюоресцентним барвником FITC, або еквівалент</t>
  </si>
  <si>
    <t>Моноклональне антитіло CD20, мічене флюоресцентним барвником APC-Alexa Fluor 700, або еквівалент</t>
  </si>
  <si>
    <t>Моноклональне антитіло CD22, мічене флюоресцентним барвником PE, або еквівалент</t>
  </si>
  <si>
    <t>Моноклональне антитіло CD33, мічене флюоресцентним барвником PC5, або еквівалент</t>
  </si>
  <si>
    <t>Моноклональне антитіло CD33, мічене флюоресцентним барвником PC7, або еквівалент</t>
  </si>
  <si>
    <t>Моноклональне антитіло CD34, мічене флюоресцентним барвником ECD, або еквівалент</t>
  </si>
  <si>
    <t>Моноклональне антитіло CD34, мічене флюоресцентним барвником APC, або еквівалент</t>
  </si>
  <si>
    <t>Моноклональне антитіло CD38, мічене флюоресцентним барвником PC5.5, або еквівалент</t>
  </si>
  <si>
    <t>Моноклональне антитіло CD45, мічене флюоресцентним барвником ECD, або еквівалент</t>
  </si>
  <si>
    <t>Моноклональне антитіло CD45, мічене флюоресцентним барвником Krome Orange, або еквівалент</t>
  </si>
  <si>
    <t>Моноклональне антитіло CD45RA, мічене флюоресцентним барвником APC-Alexa Fluor 750, або еквівалент</t>
  </si>
  <si>
    <t>Моноклональне антитіло CD56, мічене флюоресцентним барвником PC5, або еквівалент</t>
  </si>
  <si>
    <t>Моноклональне антитіло CD58, мічене флуоресцентним барвником APC, або еквівалент</t>
  </si>
  <si>
    <t>Моноклональне антитіло CD79a, мічене флюоресцентним барвником PЕ, або еквівалент</t>
  </si>
  <si>
    <t>Моноклональне антитіло CD99, мічене флуоресцентним барвником ECD, або еквівалент</t>
  </si>
  <si>
    <t>Моноклональне антитіло CD117, мічене флюоресцентним барвником PC5.5, або еквівалент</t>
  </si>
  <si>
    <t>Моноклональне антитіло CD117, мічене флюоресцентним барвником PC7, або еквівалент</t>
  </si>
  <si>
    <t>Моноклональне антитіло CD123, мічене флюоресцентним барвником APC-Alexa Fluor 700, або еквівалент</t>
  </si>
  <si>
    <t>Моноклональне антитіло Anti-MPO, мічене флюоресцентним барвником FITC, або еквівалент</t>
  </si>
  <si>
    <t>Моноклональне антитіло Anti-TdT, мічене флюоресцентним барвником FITC, або еквівалент</t>
  </si>
  <si>
    <t>Моноклональне антитіло HLA-DR, мічене флюоресцентним барвником FITC, або еквівалент</t>
  </si>
  <si>
    <t>Моноклональне антитіло HLA-DR, мічене флюоресцентним барвником PC5, або еквівалент</t>
  </si>
  <si>
    <t>Моноклональне антитіло HLA-DR, мічене флюоресцентним барвником PB,або еквівалент</t>
  </si>
  <si>
    <t>Моноклональне антитіло Ig M, мічене флюоресцентним барвником FITC, або еквівалент</t>
  </si>
  <si>
    <t>Моноклональне антитіло CD3-FITC/CD(16+56)PE, або еквівалент</t>
  </si>
  <si>
    <t>Обжимна рідина для проточного цитофлюориметра</t>
  </si>
  <si>
    <t>Розчин для фіксації та пермеабілізації клітин для внутрішньоклітинного дослідження</t>
  </si>
  <si>
    <t>Розчин для промивання системи проточного цитофлюориметра</t>
  </si>
  <si>
    <t>Лізуючий розчин OptiLyseC</t>
  </si>
  <si>
    <t>Лізуючий розчин Lysing Solutoin IQTest 3 (10x)</t>
  </si>
  <si>
    <t>№</t>
  </si>
  <si>
    <t>Міжнародна непатентована назва лікарського засобу / Назва медичного виробу</t>
  </si>
  <si>
    <t>Форма випуску</t>
  </si>
  <si>
    <t>Цінова пропозиція фірми №1, з ПДВ за 1 одиницю, грн.</t>
  </si>
  <si>
    <t xml:space="preserve">НАЦІОНАЛЬНИЙ КЛАСИФІКАТОР УКРАЇНИ
Єдиний закупівельний словник ДК 021:2015 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</si>
  <si>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</si>
  <si>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</si>
  <si>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шт</t>
  </si>
  <si>
    <t>паков</t>
  </si>
  <si>
    <t>набір</t>
  </si>
  <si>
    <t>Набір реагентів для визначення гемопоетичних клітин-попередників у біологічних зразках (набір реагентів Stem-Kit)</t>
  </si>
  <si>
    <t>Цінова пропозиція фірми №1, без ПДВ за 1 одиницю, грн.</t>
  </si>
  <si>
    <t>Загальна сума 2023, грн.</t>
  </si>
  <si>
    <t xml:space="preserve">Цінова пропозиція фірми №2, без ПДВ за 1 одиницю, грн. </t>
  </si>
  <si>
    <t xml:space="preserve">Цінова пропозиція фірми №2,  з ПДВ, за 1 одиницю, грн. </t>
  </si>
  <si>
    <t>Загальна сума фірми №2, грн.</t>
  </si>
  <si>
    <t>Ціна середня, з ПДВ, грн.</t>
  </si>
  <si>
    <t>Загальна сума, грн.</t>
  </si>
  <si>
    <t>56920 Числені CD-клітинні маркери ІВД, реагент</t>
  </si>
  <si>
    <t>Загальна сума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</si>
  <si>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</si>
  <si>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</si>
  <si>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</si>
  <si>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</si>
  <si>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>Суміш флуоросфер розміром 10 мкм з діапазоном флуоресценції від 515 до 800 нм при збудженні хвилею 488 нм, розміром 6 мкм з діапазоном флюоресценції від 640 до 800 нм при збудженні хвилею 635 нм та розміром 3 мкм з діапазоном флуоресценції від 400 до 500 нм при збудженні хвилею 405 нм, відповідно Flow-Check Pro Fluorospheres</t>
  </si>
  <si>
    <t>Моноклональне антитіло CD8, мічене флюоресцентним барвником PC5, або еквівалент</t>
  </si>
  <si>
    <t>Моноклональне антитіло CD13, мічене флюоресцентним барвником ECD, або еквівалент</t>
  </si>
  <si>
    <t>Моноклональне антитіло CD38, мічене флюоресцентним барвником FITC, або еквівалент</t>
  </si>
  <si>
    <t>Моноклональне антитіло CD99, мічене флуоресцентним барвником APC, або еквівалент</t>
  </si>
  <si>
    <t>Stem-Trol Control Cells</t>
  </si>
  <si>
    <t>Моноклональне антитіло CD2, мічене флюоресцентним барвником FITC, або еквівалент</t>
  </si>
  <si>
    <t>Моноклональне антитіло CD5,мічене флюоресцентним барвником PC5,5 або еквівалент</t>
  </si>
  <si>
    <t>Моноклональне антитіло CD8, мічене флюоресцентним барвником PE, або еквівалент</t>
  </si>
  <si>
    <t>Моноклональне антитіло CD15, мічене флюоресцентним барвником FITC, або еквівалент</t>
  </si>
  <si>
    <t>Моноклональне антитіло CD7, мічене флюоресцентним барвником FITC, або еквівалент</t>
  </si>
  <si>
    <t>Моноклональне антитіло CD15, мічене флюоресцентним барвником PЕ, або еквівалент</t>
  </si>
  <si>
    <t>56917 Численні CD-клітинні маркери IVD, антитіла</t>
  </si>
  <si>
    <t>декларація про відповідність Технічному регламенту щодо медичних виробів для діагностики in vitro №0211</t>
  </si>
  <si>
    <t>56928 - CD4 клітинний маркер ІВД, антитіла</t>
  </si>
  <si>
    <t>декларація про відповідність Технічному регламенту щодо медичних виробів для діагностики in vitro №0223</t>
  </si>
  <si>
    <t>56930 - CD5 клітинний маркер ІВД, антитіла</t>
  </si>
  <si>
    <t>56936 - CD8 клітинний маркер ІВД, антитіла</t>
  </si>
  <si>
    <t>56938 - CD10 клітинний маркер ІВД, антитіла</t>
  </si>
  <si>
    <t>56948 - CD15 клітинний маркер ІВД, антитіла</t>
  </si>
  <si>
    <t>56952 - CD19 клітинний маркер ІВД, антитіла</t>
  </si>
  <si>
    <t>Моноклональне антитіло CD19, мічене флюоресцентним барвником APC, або еквівалент</t>
  </si>
  <si>
    <t>декларація про відповідність Технічному регламенту щодо медичних виробів для діагностики in vitro №0215</t>
  </si>
  <si>
    <t>56972 - CD33 клітинний маркер ІВД, антитіла</t>
  </si>
  <si>
    <t>56974 - CD34 клітинний маркер ІВД, антитіла</t>
  </si>
  <si>
    <t>56978 - CD38 клітинний маркер ІВД, антитіла</t>
  </si>
  <si>
    <t>Моноклональне антитіло CD45, мічене флюоресцентним барвником FITC, 100 тестів</t>
  </si>
  <si>
    <t>56988-CD45 загальний лейкоцитарний антиген клітинний маркер ІВД, антитіла</t>
  </si>
  <si>
    <t>Моноклональне антитіло CD45, мічене флюоресцентним барвником PB, або еквівалент</t>
  </si>
  <si>
    <t>56998-CD56 молекула адгезії нервових клітин-1 ІВД, антитіла</t>
  </si>
  <si>
    <t>57018-CD79a клітинний маркер ІВД, антитіла</t>
  </si>
  <si>
    <t>57034-CD117 (c-kit) кеточний маркер ІВД, антитіла</t>
  </si>
  <si>
    <t>57457-Мієлопероксидази лейкоцитів ІВД, антитіла</t>
  </si>
  <si>
    <t>57644-Термінальна дезоксинуклеотидилтрансферазой ІВД, антитіла</t>
  </si>
  <si>
    <t>57294-HLA II класу антигени типування тканин ІВД, антитіла</t>
  </si>
  <si>
    <t>декларація про відповідність Технічному регламенту щодо медичних виробів для діагностики in vitro №0224</t>
  </si>
  <si>
    <t>56916 Числені CD-клітинні маркери ІВД, набір, сортування флуоресцентно-
активованих клітин / проточна цитометрії</t>
  </si>
  <si>
    <t>56919 Числені СD-клітинні маркери ІВД, контрольний матеріал</t>
  </si>
  <si>
    <t>58236 Буферний розчин для
промивання IVD
(діагностика in vitro ),
автоматичні/
напівавтоматичні системи</t>
  </si>
  <si>
    <t>59058 Миючий / очищуючий розчин ІВД, для автоматизованих / полуавтоматізіванних систем</t>
  </si>
  <si>
    <t>декларація про відповідність Технічному регламенту щодо медичних виробів для діагностики in vitro №0220</t>
  </si>
  <si>
    <t>55858 Підрахунок лейкоцитів IVD, набір, кількість клітин</t>
  </si>
  <si>
    <t>55864 Імітатори клітин крові для калібрування/ контролювання IVD (діагностика in vitro ), реагент</t>
  </si>
  <si>
    <t>декларація про відповідність Технічному регламенту щодо медичних виробів для діагностики in vitro №0226</t>
  </si>
  <si>
    <t>Контрольний клітинний матеріал, нормальний рівень, які мають паспортні дані на наступні параметри: CD2, CD3, CD14, CD19, CD3-/56+, CD7, CD13, HLA-DR, CD33, 60 тестів  (IMMUNO-TROL Cells) або еквівалент</t>
  </si>
  <si>
    <t>56919-Численні СD-клітинні маркери IVD (діагностика in vitro ), контрольний матеріал</t>
  </si>
  <si>
    <t xml:space="preserve">FagoFlowEx Kit Набір FagoFlowEx 
(100 тестів) </t>
  </si>
  <si>
    <t>CD371 (CLEC12A) Antibody REAfinity, мічене флюорисцентним барвником РЕ, 200 мкл</t>
  </si>
  <si>
    <t>Моноклональне антитіло CD27, мічене флюоресцентним барвником APC або еквівалент</t>
  </si>
  <si>
    <t>Код ДК 021:2015 – 33696500-0 - Лабораторні реактиви</t>
  </si>
  <si>
    <t>30614 Набір реагентів для визначання рецепторів клітинної поверхні</t>
  </si>
  <si>
    <t>лист від "Український науковий інститут сертифікації" №188 від 29/04/2020</t>
  </si>
  <si>
    <t xml:space="preserve">лист від "Український науковий інститут сертифікації" №228 від 27/06/2019 </t>
  </si>
  <si>
    <t>лист від "Український науковий інститут сертифікації" №84 від 30/03/2021</t>
  </si>
  <si>
    <t>лист від ТОВ ЮВІС</t>
  </si>
  <si>
    <t>лист від ТОВ ЮВІС Вих. № 277-01/23
від 20 лютого 2023р.</t>
  </si>
  <si>
    <t>Декларація №UA_04-22</t>
  </si>
  <si>
    <t>Код ДК 021:2015:
33690000-3 
Лікарські засоби різні</t>
  </si>
  <si>
    <t xml:space="preserve">61165 Реагент для лізису клітин крові IVD (діагностика in
vitro ) </t>
  </si>
  <si>
    <t xml:space="preserve">
53773 -Підклас імуноглобуліну D
(підклас IgD) IVD
(діагностика in vitro),
комплект,
флюоресцентно-
активоване сортування
клітин/проточна
цитометрія (FACS/Flow)
</t>
  </si>
  <si>
    <t>Моноклональне антитіло CD25, мічене флюоресцентним барвником PC5, або еквівалент</t>
  </si>
  <si>
    <t>Загальна кількість</t>
  </si>
  <si>
    <t xml:space="preserve"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 в 2024 році </t>
  </si>
  <si>
    <t>ЛОТ 1 Реагенти до проточних цитофлюориметрів Navios EX, Cytomics FC500, Beckman Coulter:</t>
  </si>
  <si>
    <t>Голова робочої групи:             Медичний директор  з медичних питань НДСЛ "ОХМАТДИТ" МОЗ України</t>
  </si>
  <si>
    <t>Члени робочої групи: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</si>
  <si>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</si>
  <si>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</si>
  <si>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</si>
  <si>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</si>
  <si>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</t>
  </si>
  <si>
    <t>В.Г. 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</si>
  <si>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</si>
  <si>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</si>
  <si>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Ємність  для проточного цитофлюориметра, 12х75 мм, блакитні</t>
  </si>
  <si>
    <t>46237 Ємність 
пробірка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</si>
</sst>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0" fillId="0" borderId="0" xfId="0"/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Fill="1" applyAlignment="1">
      <alignment vertical="center"/>
    </xf>
    <xf numFmtId="0" fontId="7" fillId="0" borderId="0" xfId="0" applyFont="1" applyFill="1" applyAlignme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/>
    <xf numFmtId="0" fontId="1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10">
    <cellStyle name="Звичайний" xfId="0" builtinId="0"/>
    <cellStyle name="Звичайний 2" xfId="3" xr:uid="{00000000-0005-0000-0000-000031000000}"/>
    <cellStyle name="Звичайний 3" xfId="4" xr:uid="{00000000-0005-0000-0000-000032000000}"/>
    <cellStyle name="Звичайний 3 2" xfId="7" xr:uid="{00000000-0005-0000-0000-000032000000}"/>
    <cellStyle name="Звичайний 5" xfId="2" xr:uid="{D277DDC2-E596-4F37-9862-512ED8E9F51B}"/>
    <cellStyle name="Звичайний 5 2" xfId="6" xr:uid="{D277DDC2-E596-4F37-9862-512ED8E9F51B}"/>
    <cellStyle name="Звичайний 5 3" xfId="9" xr:uid="{D277DDC2-E596-4F37-9862-512ED8E9F51B}"/>
    <cellStyle name="Обычный 9" xfId="1" xr:uid="{44B3C59D-D225-4A62-8BAF-0B7B6E998584}"/>
    <cellStyle name="Обычный 9 2" xfId="5" xr:uid="{44B3C59D-D225-4A62-8BAF-0B7B6E998584}"/>
    <cellStyle name="Обычный 9 3" xfId="8" xr:uid="{44B3C59D-D225-4A62-8BAF-0B7B6E998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4"/>
  <sheetViews>
    <sheetView tabSelected="1" zoomScale="50" zoomScaleNormal="50" zoomScaleSheetLayoutView="55" workbookViewId="0">
      <pane xSplit="2" ySplit="3" topLeftCell="C66" activePane="bottomRight" state="frozen"/>
      <selection pane="topRight" activeCell="C1" sqref="C1"/>
      <selection pane="bottomLeft" activeCell="A6" sqref="A6"/>
      <selection pane="bottomRight" activeCell="N71" sqref="N71"/>
    </sheetView>
  </sheetViews>
  <sheetFormatPr defaultRowHeight="15" x14ac:dyDescent="0.25"/>
  <cols>
    <col min="1" max="1" width="6.5703125" style="1" customWidth="1"/>
    <col min="2" max="2" width="45.7109375" customWidth="1"/>
    <col min="3" max="3" width="9.85546875" customWidth="1"/>
    <col min="4" max="4" width="14.28515625" style="12" customWidth="1"/>
    <col min="5" max="6" width="20.5703125" style="12" customWidth="1"/>
    <col min="7" max="7" width="16.140625" style="12" customWidth="1"/>
    <col min="8" max="8" width="19" customWidth="1"/>
    <col min="9" max="9" width="20.5703125" customWidth="1"/>
    <col min="10" max="10" width="14.7109375" customWidth="1"/>
    <col min="11" max="11" width="13.7109375" customWidth="1"/>
    <col min="12" max="12" width="17" customWidth="1"/>
    <col min="13" max="13" width="27" style="12" customWidth="1"/>
    <col min="14" max="14" width="20.7109375" style="12" customWidth="1"/>
    <col min="15" max="15" width="34.7109375" style="12" customWidth="1"/>
    <col min="16" max="16" width="37.5703125" customWidth="1"/>
    <col min="17" max="17" width="9.140625" customWidth="1"/>
    <col min="18" max="18" width="56" customWidth="1"/>
  </cols>
  <sheetData>
    <row r="2" spans="1:15" ht="48.75" customHeight="1" x14ac:dyDescent="0.25">
      <c r="A2" s="54" t="s">
        <v>130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94.5" customHeight="1" x14ac:dyDescent="0.25">
      <c r="A3" s="14" t="s">
        <v>44</v>
      </c>
      <c r="B3" s="14" t="s">
        <v>45</v>
      </c>
      <c r="C3" s="15" t="s">
        <v>46</v>
      </c>
      <c r="D3" s="14" t="s">
        <v>129</v>
      </c>
      <c r="E3" s="14" t="s">
        <v>55</v>
      </c>
      <c r="F3" s="14" t="s">
        <v>47</v>
      </c>
      <c r="G3" s="14" t="s">
        <v>56</v>
      </c>
      <c r="H3" s="16" t="s">
        <v>57</v>
      </c>
      <c r="I3" s="16" t="s">
        <v>58</v>
      </c>
      <c r="J3" s="16" t="s">
        <v>59</v>
      </c>
      <c r="K3" s="16" t="s">
        <v>60</v>
      </c>
      <c r="L3" s="17" t="s">
        <v>61</v>
      </c>
      <c r="M3" s="18" t="s">
        <v>48</v>
      </c>
      <c r="N3" s="18" t="s">
        <v>49</v>
      </c>
      <c r="O3" s="19" t="s">
        <v>50</v>
      </c>
    </row>
    <row r="4" spans="1:15" s="7" customFormat="1" ht="15.75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7" customFormat="1" ht="39" customHeight="1" x14ac:dyDescent="0.25">
      <c r="A5" s="55" t="s">
        <v>131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80.25" customHeight="1" x14ac:dyDescent="0.25">
      <c r="A6" s="20">
        <v>1</v>
      </c>
      <c r="B6" s="21" t="s">
        <v>74</v>
      </c>
      <c r="C6" s="22" t="s">
        <v>51</v>
      </c>
      <c r="D6" s="56">
        <v>1</v>
      </c>
      <c r="E6" s="24">
        <v>15600</v>
      </c>
      <c r="F6" s="24">
        <f>E6*1.07</f>
        <v>16692</v>
      </c>
      <c r="G6" s="23">
        <f t="shared" ref="G6:G39" si="0">D6*F6</f>
        <v>16692</v>
      </c>
      <c r="H6" s="23">
        <v>15912</v>
      </c>
      <c r="I6" s="23">
        <v>17025.84</v>
      </c>
      <c r="J6" s="23">
        <f>D6*I6</f>
        <v>17025.84</v>
      </c>
      <c r="K6" s="23">
        <f>(F6+I6)/2</f>
        <v>16858.919999999998</v>
      </c>
      <c r="L6" s="23">
        <f>D6*K6</f>
        <v>16858.919999999998</v>
      </c>
      <c r="M6" s="25" t="s">
        <v>117</v>
      </c>
      <c r="N6" s="26" t="s">
        <v>80</v>
      </c>
      <c r="O6" s="26" t="s">
        <v>81</v>
      </c>
    </row>
    <row r="7" spans="1:15" ht="80.25" customHeight="1" x14ac:dyDescent="0.25">
      <c r="A7" s="20">
        <v>2</v>
      </c>
      <c r="B7" s="21" t="s">
        <v>0</v>
      </c>
      <c r="C7" s="22" t="s">
        <v>51</v>
      </c>
      <c r="D7" s="57">
        <v>5</v>
      </c>
      <c r="E7" s="24">
        <v>17400</v>
      </c>
      <c r="F7" s="24">
        <f>E7*1.07</f>
        <v>18618</v>
      </c>
      <c r="G7" s="23">
        <f t="shared" si="0"/>
        <v>93090</v>
      </c>
      <c r="H7" s="23">
        <v>17440</v>
      </c>
      <c r="I7" s="23">
        <v>18660.8</v>
      </c>
      <c r="J7" s="23">
        <f t="shared" ref="J7:J49" si="1">D7*I7</f>
        <v>93304</v>
      </c>
      <c r="K7" s="23">
        <f t="shared" ref="K7:K70" si="2">(F7+I7)/2</f>
        <v>18639.400000000001</v>
      </c>
      <c r="L7" s="23">
        <f t="shared" ref="L7:L49" si="3">D7*K7</f>
        <v>93197</v>
      </c>
      <c r="M7" s="25" t="s">
        <v>117</v>
      </c>
      <c r="N7" s="26" t="s">
        <v>80</v>
      </c>
      <c r="O7" s="26" t="s">
        <v>81</v>
      </c>
    </row>
    <row r="8" spans="1:15" ht="115.5" customHeight="1" x14ac:dyDescent="0.25">
      <c r="A8" s="20">
        <v>3</v>
      </c>
      <c r="B8" s="21" t="s">
        <v>1</v>
      </c>
      <c r="C8" s="22" t="s">
        <v>51</v>
      </c>
      <c r="D8" s="56">
        <v>3</v>
      </c>
      <c r="E8" s="24">
        <v>37379</v>
      </c>
      <c r="F8" s="24">
        <f>E8*1.2</f>
        <v>44854.799999999996</v>
      </c>
      <c r="G8" s="23">
        <f>D8*F8</f>
        <v>134564.4</v>
      </c>
      <c r="H8" s="23">
        <v>37450</v>
      </c>
      <c r="I8" s="23">
        <v>44940</v>
      </c>
      <c r="J8" s="23">
        <f>D8*I8</f>
        <v>134820</v>
      </c>
      <c r="K8" s="23">
        <f t="shared" si="2"/>
        <v>44897.399999999994</v>
      </c>
      <c r="L8" s="23">
        <f>D8*K8</f>
        <v>134692.19999999998</v>
      </c>
      <c r="M8" s="10" t="s">
        <v>117</v>
      </c>
      <c r="N8" s="11" t="s">
        <v>118</v>
      </c>
      <c r="O8" s="26" t="s">
        <v>119</v>
      </c>
    </row>
    <row r="9" spans="1:15" ht="69.75" customHeight="1" x14ac:dyDescent="0.25">
      <c r="A9" s="20">
        <v>4</v>
      </c>
      <c r="B9" s="21" t="s">
        <v>2</v>
      </c>
      <c r="C9" s="22" t="s">
        <v>51</v>
      </c>
      <c r="D9" s="57">
        <v>2</v>
      </c>
      <c r="E9" s="24">
        <v>20012</v>
      </c>
      <c r="F9" s="24">
        <f>E9*1.07</f>
        <v>21412.84</v>
      </c>
      <c r="G9" s="23">
        <f t="shared" si="0"/>
        <v>42825.68</v>
      </c>
      <c r="H9" s="23">
        <v>20120</v>
      </c>
      <c r="I9" s="23">
        <v>21528.400000000001</v>
      </c>
      <c r="J9" s="23">
        <f t="shared" si="1"/>
        <v>43056.800000000003</v>
      </c>
      <c r="K9" s="23">
        <f t="shared" si="2"/>
        <v>21470.620000000003</v>
      </c>
      <c r="L9" s="23">
        <f t="shared" si="3"/>
        <v>42941.240000000005</v>
      </c>
      <c r="M9" s="8" t="s">
        <v>117</v>
      </c>
      <c r="N9" s="27" t="s">
        <v>82</v>
      </c>
      <c r="O9" s="27" t="s">
        <v>83</v>
      </c>
    </row>
    <row r="10" spans="1:15" ht="69.75" customHeight="1" x14ac:dyDescent="0.25">
      <c r="A10" s="20">
        <v>5</v>
      </c>
      <c r="B10" s="21" t="s">
        <v>3</v>
      </c>
      <c r="C10" s="22" t="s">
        <v>51</v>
      </c>
      <c r="D10" s="56">
        <v>4</v>
      </c>
      <c r="E10" s="24">
        <v>19616</v>
      </c>
      <c r="F10" s="24">
        <f>E10*1.07</f>
        <v>20989.120000000003</v>
      </c>
      <c r="G10" s="23">
        <f t="shared" si="0"/>
        <v>83956.48000000001</v>
      </c>
      <c r="H10" s="23">
        <v>19710</v>
      </c>
      <c r="I10" s="23">
        <v>21089.7</v>
      </c>
      <c r="J10" s="23">
        <f t="shared" si="1"/>
        <v>84358.8</v>
      </c>
      <c r="K10" s="23">
        <f t="shared" si="2"/>
        <v>21039.410000000003</v>
      </c>
      <c r="L10" s="23">
        <f t="shared" si="3"/>
        <v>84157.640000000014</v>
      </c>
      <c r="M10" s="8" t="s">
        <v>117</v>
      </c>
      <c r="N10" s="27" t="s">
        <v>82</v>
      </c>
      <c r="O10" s="27" t="s">
        <v>81</v>
      </c>
    </row>
    <row r="11" spans="1:15" ht="69.75" customHeight="1" x14ac:dyDescent="0.25">
      <c r="A11" s="20">
        <v>6</v>
      </c>
      <c r="B11" s="21" t="s">
        <v>75</v>
      </c>
      <c r="C11" s="22" t="s">
        <v>51</v>
      </c>
      <c r="D11" s="56">
        <v>2</v>
      </c>
      <c r="E11" s="24">
        <v>40904</v>
      </c>
      <c r="F11" s="24">
        <f>E11*1.07</f>
        <v>43767.280000000006</v>
      </c>
      <c r="G11" s="23">
        <f t="shared" si="0"/>
        <v>87534.560000000012</v>
      </c>
      <c r="H11" s="23">
        <v>41200</v>
      </c>
      <c r="I11" s="23">
        <v>44084</v>
      </c>
      <c r="J11" s="23">
        <f t="shared" si="1"/>
        <v>88168</v>
      </c>
      <c r="K11" s="23">
        <f t="shared" si="2"/>
        <v>43925.64</v>
      </c>
      <c r="L11" s="23">
        <f t="shared" si="3"/>
        <v>87851.28</v>
      </c>
      <c r="M11" s="8" t="s">
        <v>117</v>
      </c>
      <c r="N11" s="27" t="s">
        <v>84</v>
      </c>
      <c r="O11" s="27" t="s">
        <v>83</v>
      </c>
    </row>
    <row r="12" spans="1:15" ht="114" customHeight="1" x14ac:dyDescent="0.25">
      <c r="A12" s="20">
        <v>7</v>
      </c>
      <c r="B12" s="21" t="s">
        <v>4</v>
      </c>
      <c r="C12" s="22" t="s">
        <v>51</v>
      </c>
      <c r="D12" s="56">
        <v>3</v>
      </c>
      <c r="E12" s="24">
        <v>26611</v>
      </c>
      <c r="F12" s="24">
        <f>E12*1.2</f>
        <v>31933.199999999997</v>
      </c>
      <c r="G12" s="23">
        <f t="shared" si="0"/>
        <v>95799.599999999991</v>
      </c>
      <c r="H12" s="23">
        <v>26750</v>
      </c>
      <c r="I12" s="23">
        <v>32100</v>
      </c>
      <c r="J12" s="23">
        <f t="shared" si="1"/>
        <v>96300</v>
      </c>
      <c r="K12" s="23">
        <f t="shared" si="2"/>
        <v>32016.6</v>
      </c>
      <c r="L12" s="23">
        <f t="shared" si="3"/>
        <v>96049.799999999988</v>
      </c>
      <c r="M12" s="10" t="s">
        <v>117</v>
      </c>
      <c r="N12" s="11" t="s">
        <v>118</v>
      </c>
      <c r="O12" s="26" t="s">
        <v>119</v>
      </c>
    </row>
    <row r="13" spans="1:15" ht="83.25" customHeight="1" x14ac:dyDescent="0.25">
      <c r="A13" s="20">
        <v>8</v>
      </c>
      <c r="B13" s="21" t="s">
        <v>78</v>
      </c>
      <c r="C13" s="22" t="s">
        <v>51</v>
      </c>
      <c r="D13" s="56">
        <v>2</v>
      </c>
      <c r="E13" s="24">
        <v>16273</v>
      </c>
      <c r="F13" s="24">
        <f>E13*1.07</f>
        <v>17412.11</v>
      </c>
      <c r="G13" s="23">
        <f t="shared" si="0"/>
        <v>34824.22</v>
      </c>
      <c r="H13" s="23">
        <v>16400</v>
      </c>
      <c r="I13" s="23">
        <v>17548</v>
      </c>
      <c r="J13" s="23">
        <f t="shared" si="1"/>
        <v>35096</v>
      </c>
      <c r="K13" s="23">
        <f t="shared" si="2"/>
        <v>17480.055</v>
      </c>
      <c r="L13" s="23">
        <f t="shared" si="3"/>
        <v>34960.11</v>
      </c>
      <c r="M13" s="8" t="s">
        <v>117</v>
      </c>
      <c r="N13" s="27" t="s">
        <v>80</v>
      </c>
      <c r="O13" s="27" t="s">
        <v>81</v>
      </c>
    </row>
    <row r="14" spans="1:15" ht="115.5" customHeight="1" x14ac:dyDescent="0.25">
      <c r="A14" s="20">
        <v>9</v>
      </c>
      <c r="B14" s="21" t="s">
        <v>5</v>
      </c>
      <c r="C14" s="22" t="s">
        <v>51</v>
      </c>
      <c r="D14" s="56">
        <v>2</v>
      </c>
      <c r="E14" s="28">
        <v>24467</v>
      </c>
      <c r="F14" s="28">
        <f>E14*1.2</f>
        <v>29360.399999999998</v>
      </c>
      <c r="G14" s="23">
        <f t="shared" si="0"/>
        <v>58720.799999999996</v>
      </c>
      <c r="H14" s="23">
        <v>24550</v>
      </c>
      <c r="I14" s="23">
        <v>29460</v>
      </c>
      <c r="J14" s="23">
        <f t="shared" si="1"/>
        <v>58920</v>
      </c>
      <c r="K14" s="23">
        <f t="shared" si="2"/>
        <v>29410.199999999997</v>
      </c>
      <c r="L14" s="23">
        <f t="shared" si="3"/>
        <v>58820.399999999994</v>
      </c>
      <c r="M14" s="10" t="s">
        <v>117</v>
      </c>
      <c r="N14" s="11" t="s">
        <v>118</v>
      </c>
      <c r="O14" s="26" t="s">
        <v>119</v>
      </c>
    </row>
    <row r="15" spans="1:15" ht="69.75" customHeight="1" x14ac:dyDescent="0.25">
      <c r="A15" s="20">
        <v>10</v>
      </c>
      <c r="B15" s="21" t="s">
        <v>76</v>
      </c>
      <c r="C15" s="22" t="s">
        <v>51</v>
      </c>
      <c r="D15" s="56">
        <v>2</v>
      </c>
      <c r="E15" s="24">
        <v>23304</v>
      </c>
      <c r="F15" s="28">
        <f>E15*1.07</f>
        <v>24935.280000000002</v>
      </c>
      <c r="G15" s="23">
        <f t="shared" si="0"/>
        <v>49870.560000000005</v>
      </c>
      <c r="H15" s="23">
        <v>23410</v>
      </c>
      <c r="I15" s="23">
        <v>25048.7</v>
      </c>
      <c r="J15" s="23">
        <f t="shared" si="1"/>
        <v>50097.4</v>
      </c>
      <c r="K15" s="23">
        <f t="shared" si="2"/>
        <v>24991.99</v>
      </c>
      <c r="L15" s="23">
        <f t="shared" si="3"/>
        <v>49983.98</v>
      </c>
      <c r="M15" s="8" t="s">
        <v>117</v>
      </c>
      <c r="N15" s="29" t="s">
        <v>85</v>
      </c>
      <c r="O15" s="27" t="s">
        <v>81</v>
      </c>
    </row>
    <row r="16" spans="1:15" ht="69.75" customHeight="1" x14ac:dyDescent="0.25">
      <c r="A16" s="20">
        <v>11</v>
      </c>
      <c r="B16" s="21" t="s">
        <v>69</v>
      </c>
      <c r="C16" s="22" t="s">
        <v>51</v>
      </c>
      <c r="D16" s="57">
        <v>3</v>
      </c>
      <c r="E16" s="24">
        <v>25727</v>
      </c>
      <c r="F16" s="24">
        <f>E16*1.07</f>
        <v>27527.890000000003</v>
      </c>
      <c r="G16" s="23">
        <f t="shared" si="0"/>
        <v>82583.670000000013</v>
      </c>
      <c r="H16" s="23">
        <v>25911</v>
      </c>
      <c r="I16" s="23">
        <v>27724.77</v>
      </c>
      <c r="J16" s="23">
        <f t="shared" si="1"/>
        <v>83174.31</v>
      </c>
      <c r="K16" s="23">
        <f t="shared" si="2"/>
        <v>27626.33</v>
      </c>
      <c r="L16" s="23">
        <f t="shared" si="3"/>
        <v>82878.990000000005</v>
      </c>
      <c r="M16" s="8" t="s">
        <v>117</v>
      </c>
      <c r="N16" s="29" t="s">
        <v>85</v>
      </c>
      <c r="O16" s="27" t="s">
        <v>81</v>
      </c>
    </row>
    <row r="17" spans="1:15" ht="111.75" customHeight="1" x14ac:dyDescent="0.25">
      <c r="A17" s="20">
        <v>12</v>
      </c>
      <c r="B17" s="21" t="s">
        <v>6</v>
      </c>
      <c r="C17" s="22" t="s">
        <v>51</v>
      </c>
      <c r="D17" s="56">
        <v>3</v>
      </c>
      <c r="E17" s="24">
        <v>19788</v>
      </c>
      <c r="F17" s="24">
        <f>E17*1.2</f>
        <v>23745.599999999999</v>
      </c>
      <c r="G17" s="23">
        <f t="shared" si="0"/>
        <v>71236.799999999988</v>
      </c>
      <c r="H17" s="23">
        <v>19861</v>
      </c>
      <c r="I17" s="23">
        <v>23833.200000000001</v>
      </c>
      <c r="J17" s="23">
        <f t="shared" si="1"/>
        <v>71499.600000000006</v>
      </c>
      <c r="K17" s="23">
        <f t="shared" si="2"/>
        <v>23789.4</v>
      </c>
      <c r="L17" s="23">
        <f t="shared" si="3"/>
        <v>71368.200000000012</v>
      </c>
      <c r="M17" s="10" t="s">
        <v>117</v>
      </c>
      <c r="N17" s="11" t="s">
        <v>118</v>
      </c>
      <c r="O17" s="26" t="s">
        <v>119</v>
      </c>
    </row>
    <row r="18" spans="1:15" ht="69.75" customHeight="1" x14ac:dyDescent="0.25">
      <c r="A18" s="20">
        <v>13</v>
      </c>
      <c r="B18" s="21" t="s">
        <v>7</v>
      </c>
      <c r="C18" s="22" t="s">
        <v>51</v>
      </c>
      <c r="D18" s="56">
        <v>4</v>
      </c>
      <c r="E18" s="24">
        <v>21547</v>
      </c>
      <c r="F18" s="24">
        <f>E18*1.07</f>
        <v>23055.29</v>
      </c>
      <c r="G18" s="23">
        <f t="shared" si="0"/>
        <v>92221.16</v>
      </c>
      <c r="H18" s="23">
        <v>21720</v>
      </c>
      <c r="I18" s="23">
        <v>23240.400000000001</v>
      </c>
      <c r="J18" s="23">
        <f t="shared" si="1"/>
        <v>92961.600000000006</v>
      </c>
      <c r="K18" s="23">
        <f t="shared" si="2"/>
        <v>23147.845000000001</v>
      </c>
      <c r="L18" s="23">
        <f t="shared" si="3"/>
        <v>92591.38</v>
      </c>
      <c r="M18" s="8" t="s">
        <v>117</v>
      </c>
      <c r="N18" s="27" t="s">
        <v>86</v>
      </c>
      <c r="O18" s="27" t="s">
        <v>81</v>
      </c>
    </row>
    <row r="19" spans="1:15" ht="81" customHeight="1" x14ac:dyDescent="0.25">
      <c r="A19" s="20">
        <v>14</v>
      </c>
      <c r="B19" s="21" t="s">
        <v>8</v>
      </c>
      <c r="C19" s="22" t="s">
        <v>51</v>
      </c>
      <c r="D19" s="56">
        <v>1</v>
      </c>
      <c r="E19" s="24">
        <v>24632</v>
      </c>
      <c r="F19" s="24">
        <f>E19*1.07</f>
        <v>26356.240000000002</v>
      </c>
      <c r="G19" s="23">
        <f t="shared" si="0"/>
        <v>26356.240000000002</v>
      </c>
      <c r="H19" s="23">
        <v>24805</v>
      </c>
      <c r="I19" s="23">
        <v>26541.35</v>
      </c>
      <c r="J19" s="23">
        <f t="shared" si="1"/>
        <v>26541.35</v>
      </c>
      <c r="K19" s="23">
        <f t="shared" si="2"/>
        <v>26448.794999999998</v>
      </c>
      <c r="L19" s="23">
        <f t="shared" si="3"/>
        <v>26448.794999999998</v>
      </c>
      <c r="M19" s="8" t="s">
        <v>117</v>
      </c>
      <c r="N19" s="27" t="s">
        <v>80</v>
      </c>
      <c r="O19" s="27" t="s">
        <v>81</v>
      </c>
    </row>
    <row r="20" spans="1:15" ht="123.75" customHeight="1" x14ac:dyDescent="0.25">
      <c r="A20" s="20">
        <v>15</v>
      </c>
      <c r="B20" s="21" t="s">
        <v>70</v>
      </c>
      <c r="C20" s="22" t="s">
        <v>51</v>
      </c>
      <c r="D20" s="56">
        <v>1</v>
      </c>
      <c r="E20" s="28">
        <v>34041</v>
      </c>
      <c r="F20" s="28">
        <f>E20*1.2</f>
        <v>40849.199999999997</v>
      </c>
      <c r="G20" s="23">
        <f t="shared" si="0"/>
        <v>40849.199999999997</v>
      </c>
      <c r="H20" s="23">
        <v>34230</v>
      </c>
      <c r="I20" s="23">
        <v>41076</v>
      </c>
      <c r="J20" s="23">
        <f t="shared" si="1"/>
        <v>41076</v>
      </c>
      <c r="K20" s="23">
        <f t="shared" si="2"/>
        <v>40962.6</v>
      </c>
      <c r="L20" s="23">
        <f t="shared" ref="L20" si="4">D20*K20</f>
        <v>40962.6</v>
      </c>
      <c r="M20" s="10" t="s">
        <v>117</v>
      </c>
      <c r="N20" s="11" t="s">
        <v>118</v>
      </c>
      <c r="O20" s="26" t="s">
        <v>122</v>
      </c>
    </row>
    <row r="21" spans="1:15" ht="79.5" customHeight="1" x14ac:dyDescent="0.25">
      <c r="A21" s="20">
        <v>16</v>
      </c>
      <c r="B21" s="21" t="s">
        <v>9</v>
      </c>
      <c r="C21" s="22" t="s">
        <v>51</v>
      </c>
      <c r="D21" s="56">
        <v>1</v>
      </c>
      <c r="E21" s="24">
        <v>22646</v>
      </c>
      <c r="F21" s="24">
        <f>E21*1.07</f>
        <v>24231.22</v>
      </c>
      <c r="G21" s="23">
        <f t="shared" si="0"/>
        <v>24231.22</v>
      </c>
      <c r="H21" s="23">
        <v>22720</v>
      </c>
      <c r="I21" s="23">
        <v>24310.400000000001</v>
      </c>
      <c r="J21" s="23">
        <f t="shared" si="1"/>
        <v>24310.400000000001</v>
      </c>
      <c r="K21" s="23">
        <f t="shared" si="2"/>
        <v>24270.81</v>
      </c>
      <c r="L21" s="23">
        <f t="shared" si="3"/>
        <v>24270.81</v>
      </c>
      <c r="M21" s="8" t="s">
        <v>117</v>
      </c>
      <c r="N21" s="27" t="s">
        <v>80</v>
      </c>
      <c r="O21" s="27" t="s">
        <v>81</v>
      </c>
    </row>
    <row r="22" spans="1:15" ht="112.5" customHeight="1" x14ac:dyDescent="0.25">
      <c r="A22" s="20">
        <v>17</v>
      </c>
      <c r="B22" s="21" t="s">
        <v>10</v>
      </c>
      <c r="C22" s="22" t="s">
        <v>51</v>
      </c>
      <c r="D22" s="56">
        <v>1</v>
      </c>
      <c r="E22" s="24">
        <v>27400</v>
      </c>
      <c r="F22" s="24">
        <f>E22*1.2</f>
        <v>32880</v>
      </c>
      <c r="G22" s="23">
        <f t="shared" si="0"/>
        <v>32880</v>
      </c>
      <c r="H22" s="23">
        <v>27435</v>
      </c>
      <c r="I22" s="23">
        <v>32922</v>
      </c>
      <c r="J22" s="23">
        <f t="shared" si="1"/>
        <v>32922</v>
      </c>
      <c r="K22" s="23">
        <f t="shared" si="2"/>
        <v>32901</v>
      </c>
      <c r="L22" s="23">
        <f t="shared" si="3"/>
        <v>32901</v>
      </c>
      <c r="M22" s="10" t="s">
        <v>117</v>
      </c>
      <c r="N22" s="11" t="s">
        <v>118</v>
      </c>
      <c r="O22" s="26" t="s">
        <v>123</v>
      </c>
    </row>
    <row r="23" spans="1:15" ht="112.5" customHeight="1" x14ac:dyDescent="0.25">
      <c r="A23" s="20">
        <v>18</v>
      </c>
      <c r="B23" s="21" t="s">
        <v>11</v>
      </c>
      <c r="C23" s="22" t="s">
        <v>51</v>
      </c>
      <c r="D23" s="56">
        <v>1</v>
      </c>
      <c r="E23" s="24">
        <v>26824</v>
      </c>
      <c r="F23" s="24">
        <f>E23*1.2</f>
        <v>32188.799999999999</v>
      </c>
      <c r="G23" s="23">
        <f t="shared" si="0"/>
        <v>32188.799999999999</v>
      </c>
      <c r="H23" s="23">
        <v>26915</v>
      </c>
      <c r="I23" s="23">
        <v>32298</v>
      </c>
      <c r="J23" s="23">
        <f>D23*I23</f>
        <v>32298</v>
      </c>
      <c r="K23" s="23">
        <f t="shared" si="2"/>
        <v>32243.4</v>
      </c>
      <c r="L23" s="23">
        <f t="shared" si="3"/>
        <v>32243.4</v>
      </c>
      <c r="M23" s="10" t="s">
        <v>117</v>
      </c>
      <c r="N23" s="11" t="s">
        <v>118</v>
      </c>
      <c r="O23" s="26" t="s">
        <v>123</v>
      </c>
    </row>
    <row r="24" spans="1:15" ht="63" x14ac:dyDescent="0.25">
      <c r="A24" s="20">
        <v>19</v>
      </c>
      <c r="B24" s="21" t="s">
        <v>77</v>
      </c>
      <c r="C24" s="22" t="s">
        <v>51</v>
      </c>
      <c r="D24" s="56">
        <v>2</v>
      </c>
      <c r="E24" s="24">
        <v>18915</v>
      </c>
      <c r="F24" s="24">
        <f>E24*1.07</f>
        <v>20239.050000000003</v>
      </c>
      <c r="G24" s="23">
        <f t="shared" si="0"/>
        <v>40478.100000000006</v>
      </c>
      <c r="H24" s="23">
        <v>19010</v>
      </c>
      <c r="I24" s="23">
        <v>20340.7</v>
      </c>
      <c r="J24" s="23">
        <f t="shared" si="1"/>
        <v>40681.4</v>
      </c>
      <c r="K24" s="23">
        <f t="shared" si="2"/>
        <v>20289.875</v>
      </c>
      <c r="L24" s="23">
        <f t="shared" si="3"/>
        <v>40579.75</v>
      </c>
      <c r="M24" s="8" t="s">
        <v>117</v>
      </c>
      <c r="N24" s="27" t="s">
        <v>87</v>
      </c>
      <c r="O24" s="27" t="s">
        <v>83</v>
      </c>
    </row>
    <row r="25" spans="1:15" ht="105.75" customHeight="1" x14ac:dyDescent="0.25">
      <c r="A25" s="20">
        <v>20</v>
      </c>
      <c r="B25" s="21" t="s">
        <v>79</v>
      </c>
      <c r="C25" s="22" t="s">
        <v>51</v>
      </c>
      <c r="D25" s="56">
        <v>1</v>
      </c>
      <c r="E25" s="24">
        <v>19794</v>
      </c>
      <c r="F25" s="24">
        <f>E25*1.2</f>
        <v>23752.799999999999</v>
      </c>
      <c r="G25" s="23">
        <f t="shared" si="0"/>
        <v>23752.799999999999</v>
      </c>
      <c r="H25" s="23">
        <v>19900</v>
      </c>
      <c r="I25" s="23">
        <v>23880</v>
      </c>
      <c r="J25" s="23">
        <f t="shared" si="1"/>
        <v>23880</v>
      </c>
      <c r="K25" s="23">
        <f t="shared" si="2"/>
        <v>23816.400000000001</v>
      </c>
      <c r="L25" s="23">
        <f t="shared" si="3"/>
        <v>23816.400000000001</v>
      </c>
      <c r="M25" s="10" t="s">
        <v>117</v>
      </c>
      <c r="N25" s="11" t="s">
        <v>118</v>
      </c>
      <c r="O25" s="26" t="s">
        <v>120</v>
      </c>
    </row>
    <row r="26" spans="1:15" ht="76.5" customHeight="1" x14ac:dyDescent="0.25">
      <c r="A26" s="20">
        <v>21</v>
      </c>
      <c r="B26" s="21" t="s">
        <v>12</v>
      </c>
      <c r="C26" s="22" t="s">
        <v>51</v>
      </c>
      <c r="D26" s="57">
        <v>3</v>
      </c>
      <c r="E26" s="24">
        <v>28808</v>
      </c>
      <c r="F26" s="24">
        <f>E26*1.07</f>
        <v>30824.560000000001</v>
      </c>
      <c r="G26" s="23">
        <f t="shared" si="0"/>
        <v>92473.680000000008</v>
      </c>
      <c r="H26" s="23">
        <v>29005</v>
      </c>
      <c r="I26" s="23">
        <v>31035.35</v>
      </c>
      <c r="J26" s="23">
        <f t="shared" si="1"/>
        <v>93106.049999999988</v>
      </c>
      <c r="K26" s="23">
        <f t="shared" si="2"/>
        <v>30929.955000000002</v>
      </c>
      <c r="L26" s="23">
        <f t="shared" si="3"/>
        <v>92789.865000000005</v>
      </c>
      <c r="M26" s="8" t="s">
        <v>117</v>
      </c>
      <c r="N26" s="27" t="s">
        <v>88</v>
      </c>
      <c r="O26" s="27" t="s">
        <v>83</v>
      </c>
    </row>
    <row r="27" spans="1:15" ht="76.5" customHeight="1" x14ac:dyDescent="0.25">
      <c r="A27" s="20">
        <v>22</v>
      </c>
      <c r="B27" s="21" t="s">
        <v>13</v>
      </c>
      <c r="C27" s="22" t="s">
        <v>51</v>
      </c>
      <c r="D27" s="56">
        <v>3</v>
      </c>
      <c r="E27" s="24">
        <v>27397</v>
      </c>
      <c r="F27" s="24">
        <f>E27*1.07</f>
        <v>29314.79</v>
      </c>
      <c r="G27" s="23">
        <f t="shared" si="0"/>
        <v>87944.37</v>
      </c>
      <c r="H27" s="23">
        <v>27550</v>
      </c>
      <c r="I27" s="23">
        <v>29478.5</v>
      </c>
      <c r="J27" s="23">
        <f t="shared" si="1"/>
        <v>88435.5</v>
      </c>
      <c r="K27" s="23">
        <f t="shared" si="2"/>
        <v>29396.645</v>
      </c>
      <c r="L27" s="23">
        <f t="shared" si="3"/>
        <v>88189.934999999998</v>
      </c>
      <c r="M27" s="8" t="s">
        <v>117</v>
      </c>
      <c r="N27" s="27" t="s">
        <v>88</v>
      </c>
      <c r="O27" s="27" t="s">
        <v>83</v>
      </c>
    </row>
    <row r="28" spans="1:15" ht="76.5" customHeight="1" x14ac:dyDescent="0.25">
      <c r="A28" s="20">
        <v>23</v>
      </c>
      <c r="B28" s="21" t="s">
        <v>89</v>
      </c>
      <c r="C28" s="22" t="s">
        <v>51</v>
      </c>
      <c r="D28" s="56">
        <v>1</v>
      </c>
      <c r="E28" s="24">
        <v>12753</v>
      </c>
      <c r="F28" s="24">
        <f>E28*1.07</f>
        <v>13645.710000000001</v>
      </c>
      <c r="G28" s="23">
        <f t="shared" si="0"/>
        <v>13645.710000000001</v>
      </c>
      <c r="H28" s="23">
        <v>12800</v>
      </c>
      <c r="I28" s="23">
        <v>13696</v>
      </c>
      <c r="J28" s="23">
        <f t="shared" si="1"/>
        <v>13696</v>
      </c>
      <c r="K28" s="23">
        <f t="shared" si="2"/>
        <v>13670.855</v>
      </c>
      <c r="L28" s="23">
        <f t="shared" si="3"/>
        <v>13670.855</v>
      </c>
      <c r="M28" s="8" t="s">
        <v>117</v>
      </c>
      <c r="N28" s="27" t="s">
        <v>88</v>
      </c>
      <c r="O28" s="27" t="s">
        <v>90</v>
      </c>
    </row>
    <row r="29" spans="1:15" ht="76.5" customHeight="1" x14ac:dyDescent="0.25">
      <c r="A29" s="20">
        <v>24</v>
      </c>
      <c r="B29" s="21" t="s">
        <v>14</v>
      </c>
      <c r="C29" s="22" t="s">
        <v>51</v>
      </c>
      <c r="D29" s="56">
        <v>1</v>
      </c>
      <c r="E29" s="24">
        <v>19833</v>
      </c>
      <c r="F29" s="24">
        <f>E29*1.07</f>
        <v>21221.31</v>
      </c>
      <c r="G29" s="23">
        <f t="shared" si="0"/>
        <v>21221.31</v>
      </c>
      <c r="H29" s="23">
        <v>19995</v>
      </c>
      <c r="I29" s="23">
        <v>21394.65</v>
      </c>
      <c r="J29" s="23">
        <f t="shared" si="1"/>
        <v>21394.65</v>
      </c>
      <c r="K29" s="23">
        <f t="shared" si="2"/>
        <v>21307.980000000003</v>
      </c>
      <c r="L29" s="23">
        <f t="shared" si="3"/>
        <v>21307.980000000003</v>
      </c>
      <c r="M29" s="8" t="s">
        <v>117</v>
      </c>
      <c r="N29" s="27" t="s">
        <v>80</v>
      </c>
      <c r="O29" s="27" t="s">
        <v>81</v>
      </c>
    </row>
    <row r="30" spans="1:15" ht="110.25" customHeight="1" x14ac:dyDescent="0.25">
      <c r="A30" s="20">
        <v>25</v>
      </c>
      <c r="B30" s="21" t="s">
        <v>15</v>
      </c>
      <c r="C30" s="22" t="s">
        <v>51</v>
      </c>
      <c r="D30" s="56">
        <v>5</v>
      </c>
      <c r="E30" s="24">
        <v>23526</v>
      </c>
      <c r="F30" s="24">
        <f>E30*1.2</f>
        <v>28231.200000000001</v>
      </c>
      <c r="G30" s="23">
        <f t="shared" si="0"/>
        <v>141156</v>
      </c>
      <c r="H30" s="23">
        <v>23711</v>
      </c>
      <c r="I30" s="23">
        <v>28453.200000000001</v>
      </c>
      <c r="J30" s="23">
        <f t="shared" si="1"/>
        <v>142266</v>
      </c>
      <c r="K30" s="23">
        <f t="shared" si="2"/>
        <v>28342.2</v>
      </c>
      <c r="L30" s="23">
        <f t="shared" si="3"/>
        <v>141711</v>
      </c>
      <c r="M30" s="10" t="s">
        <v>117</v>
      </c>
      <c r="N30" s="11" t="s">
        <v>118</v>
      </c>
      <c r="O30" s="26" t="s">
        <v>119</v>
      </c>
    </row>
    <row r="31" spans="1:15" ht="76.5" customHeight="1" x14ac:dyDescent="0.25">
      <c r="A31" s="20">
        <v>26</v>
      </c>
      <c r="B31" s="21" t="s">
        <v>16</v>
      </c>
      <c r="C31" s="22" t="s">
        <v>51</v>
      </c>
      <c r="D31" s="56">
        <v>2</v>
      </c>
      <c r="E31" s="24">
        <v>17371</v>
      </c>
      <c r="F31" s="24">
        <f>E31*1.07</f>
        <v>18586.97</v>
      </c>
      <c r="G31" s="23">
        <f t="shared" si="0"/>
        <v>37173.94</v>
      </c>
      <c r="H31" s="23">
        <v>17512</v>
      </c>
      <c r="I31" s="23">
        <v>18737.84</v>
      </c>
      <c r="J31" s="23">
        <f t="shared" si="1"/>
        <v>37475.68</v>
      </c>
      <c r="K31" s="23">
        <f t="shared" si="2"/>
        <v>18662.404999999999</v>
      </c>
      <c r="L31" s="23">
        <f t="shared" si="3"/>
        <v>37324.81</v>
      </c>
      <c r="M31" s="8" t="s">
        <v>117</v>
      </c>
      <c r="N31" s="27" t="s">
        <v>80</v>
      </c>
      <c r="O31" s="27" t="s">
        <v>81</v>
      </c>
    </row>
    <row r="32" spans="1:15" ht="71.25" customHeight="1" x14ac:dyDescent="0.25">
      <c r="A32" s="20">
        <v>27</v>
      </c>
      <c r="B32" s="30" t="s">
        <v>128</v>
      </c>
      <c r="C32" s="22" t="s">
        <v>51</v>
      </c>
      <c r="D32" s="56">
        <v>1</v>
      </c>
      <c r="E32" s="24">
        <v>26825</v>
      </c>
      <c r="F32" s="24">
        <f>E32*1.07</f>
        <v>28702.75</v>
      </c>
      <c r="G32" s="23">
        <f t="shared" si="0"/>
        <v>28702.75</v>
      </c>
      <c r="H32" s="23">
        <v>27010</v>
      </c>
      <c r="I32" s="23">
        <v>28900.7</v>
      </c>
      <c r="J32" s="23">
        <f t="shared" si="1"/>
        <v>28900.7</v>
      </c>
      <c r="K32" s="23">
        <f t="shared" si="2"/>
        <v>28801.724999999999</v>
      </c>
      <c r="L32" s="23">
        <f t="shared" si="3"/>
        <v>28801.724999999999</v>
      </c>
      <c r="M32" s="8" t="s">
        <v>117</v>
      </c>
      <c r="N32" s="27" t="s">
        <v>80</v>
      </c>
      <c r="O32" s="27" t="s">
        <v>81</v>
      </c>
    </row>
    <row r="33" spans="1:15" s="7" customFormat="1" ht="117.75" customHeight="1" x14ac:dyDescent="0.25">
      <c r="A33" s="20">
        <v>28</v>
      </c>
      <c r="B33" s="31" t="s">
        <v>116</v>
      </c>
      <c r="C33" s="22" t="s">
        <v>51</v>
      </c>
      <c r="D33" s="56">
        <v>1</v>
      </c>
      <c r="E33" s="24">
        <v>13350</v>
      </c>
      <c r="F33" s="24">
        <v>16020</v>
      </c>
      <c r="G33" s="23">
        <f>D33*F33</f>
        <v>16020</v>
      </c>
      <c r="H33" s="23">
        <v>13550</v>
      </c>
      <c r="I33" s="23">
        <v>16260</v>
      </c>
      <c r="J33" s="23">
        <f t="shared" si="1"/>
        <v>16260</v>
      </c>
      <c r="K33" s="23">
        <f t="shared" si="2"/>
        <v>16140</v>
      </c>
      <c r="L33" s="23">
        <f t="shared" si="3"/>
        <v>16140</v>
      </c>
      <c r="M33" s="10" t="s">
        <v>117</v>
      </c>
      <c r="N33" s="11" t="s">
        <v>118</v>
      </c>
      <c r="O33" s="26" t="s">
        <v>122</v>
      </c>
    </row>
    <row r="34" spans="1:15" ht="72.75" customHeight="1" x14ac:dyDescent="0.25">
      <c r="A34" s="20">
        <v>29</v>
      </c>
      <c r="B34" s="21" t="s">
        <v>17</v>
      </c>
      <c r="C34" s="22" t="s">
        <v>51</v>
      </c>
      <c r="D34" s="56">
        <v>1</v>
      </c>
      <c r="E34" s="24">
        <v>25504</v>
      </c>
      <c r="F34" s="24">
        <f>E34*1.07</f>
        <v>27289.280000000002</v>
      </c>
      <c r="G34" s="23">
        <f t="shared" si="0"/>
        <v>27289.280000000002</v>
      </c>
      <c r="H34" s="23">
        <v>26011</v>
      </c>
      <c r="I34" s="23">
        <v>27831.77</v>
      </c>
      <c r="J34" s="23">
        <f t="shared" si="1"/>
        <v>27831.77</v>
      </c>
      <c r="K34" s="23">
        <f t="shared" si="2"/>
        <v>27560.525000000001</v>
      </c>
      <c r="L34" s="23">
        <f t="shared" si="3"/>
        <v>27560.525000000001</v>
      </c>
      <c r="M34" s="8" t="s">
        <v>117</v>
      </c>
      <c r="N34" s="27" t="s">
        <v>91</v>
      </c>
      <c r="O34" s="27" t="s">
        <v>81</v>
      </c>
    </row>
    <row r="35" spans="1:15" ht="79.5" customHeight="1" x14ac:dyDescent="0.25">
      <c r="A35" s="20">
        <v>30</v>
      </c>
      <c r="B35" s="21" t="s">
        <v>18</v>
      </c>
      <c r="C35" s="22" t="s">
        <v>51</v>
      </c>
      <c r="D35" s="56">
        <v>1</v>
      </c>
      <c r="E35" s="24">
        <v>29466</v>
      </c>
      <c r="F35" s="24">
        <f>E35*1.07</f>
        <v>31528.620000000003</v>
      </c>
      <c r="G35" s="23">
        <f t="shared" si="0"/>
        <v>31528.620000000003</v>
      </c>
      <c r="H35" s="23">
        <v>29600</v>
      </c>
      <c r="I35" s="23">
        <v>31672</v>
      </c>
      <c r="J35" s="23">
        <f t="shared" si="1"/>
        <v>31672</v>
      </c>
      <c r="K35" s="23">
        <f t="shared" si="2"/>
        <v>31600.31</v>
      </c>
      <c r="L35" s="23">
        <f t="shared" si="3"/>
        <v>31600.31</v>
      </c>
      <c r="M35" s="8" t="s">
        <v>117</v>
      </c>
      <c r="N35" s="27" t="s">
        <v>91</v>
      </c>
      <c r="O35" s="27" t="s">
        <v>83</v>
      </c>
    </row>
    <row r="36" spans="1:15" ht="105" customHeight="1" x14ac:dyDescent="0.25">
      <c r="A36" s="20">
        <v>31</v>
      </c>
      <c r="B36" s="21" t="s">
        <v>19</v>
      </c>
      <c r="C36" s="22" t="s">
        <v>51</v>
      </c>
      <c r="D36" s="56">
        <v>4</v>
      </c>
      <c r="E36" s="24">
        <v>26823</v>
      </c>
      <c r="F36" s="24">
        <f>E36*1.2</f>
        <v>32187.599999999999</v>
      </c>
      <c r="G36" s="23">
        <f t="shared" si="0"/>
        <v>128750.39999999999</v>
      </c>
      <c r="H36" s="23">
        <v>26990</v>
      </c>
      <c r="I36" s="23">
        <v>32388</v>
      </c>
      <c r="J36" s="23">
        <f t="shared" si="1"/>
        <v>129552</v>
      </c>
      <c r="K36" s="23">
        <f t="shared" si="2"/>
        <v>32287.8</v>
      </c>
      <c r="L36" s="23">
        <f t="shared" si="3"/>
        <v>129151.2</v>
      </c>
      <c r="M36" s="10" t="s">
        <v>117</v>
      </c>
      <c r="N36" s="11" t="s">
        <v>118</v>
      </c>
      <c r="O36" s="26" t="s">
        <v>119</v>
      </c>
    </row>
    <row r="37" spans="1:15" ht="63" x14ac:dyDescent="0.25">
      <c r="A37" s="20">
        <v>32</v>
      </c>
      <c r="B37" s="21" t="s">
        <v>20</v>
      </c>
      <c r="C37" s="22" t="s">
        <v>51</v>
      </c>
      <c r="D37" s="56">
        <v>1</v>
      </c>
      <c r="E37" s="24">
        <v>19789</v>
      </c>
      <c r="F37" s="24">
        <f>E37*1.07</f>
        <v>21174.23</v>
      </c>
      <c r="G37" s="23">
        <f>D37*F37</f>
        <v>21174.23</v>
      </c>
      <c r="H37" s="23">
        <v>20015</v>
      </c>
      <c r="I37" s="23">
        <v>21416.05</v>
      </c>
      <c r="J37" s="23">
        <f t="shared" si="1"/>
        <v>21416.05</v>
      </c>
      <c r="K37" s="23">
        <f t="shared" si="2"/>
        <v>21295.14</v>
      </c>
      <c r="L37" s="23">
        <f t="shared" si="3"/>
        <v>21295.14</v>
      </c>
      <c r="M37" s="8" t="s">
        <v>117</v>
      </c>
      <c r="N37" s="27" t="s">
        <v>92</v>
      </c>
      <c r="O37" s="27" t="s">
        <v>81</v>
      </c>
    </row>
    <row r="38" spans="1:15" ht="69.75" customHeight="1" x14ac:dyDescent="0.25">
      <c r="A38" s="20">
        <v>33</v>
      </c>
      <c r="B38" s="21" t="s">
        <v>71</v>
      </c>
      <c r="C38" s="22" t="s">
        <v>51</v>
      </c>
      <c r="D38" s="56">
        <v>1</v>
      </c>
      <c r="E38" s="24">
        <v>18474</v>
      </c>
      <c r="F38" s="24">
        <f>E38*1.07</f>
        <v>19767.18</v>
      </c>
      <c r="G38" s="23">
        <f t="shared" si="0"/>
        <v>19767.18</v>
      </c>
      <c r="H38" s="23">
        <v>18610</v>
      </c>
      <c r="I38" s="23">
        <v>19912.7</v>
      </c>
      <c r="J38" s="23">
        <f t="shared" si="1"/>
        <v>19912.7</v>
      </c>
      <c r="K38" s="23">
        <f t="shared" si="2"/>
        <v>19839.940000000002</v>
      </c>
      <c r="L38" s="23">
        <f t="shared" si="3"/>
        <v>19839.940000000002</v>
      </c>
      <c r="M38" s="8" t="s">
        <v>117</v>
      </c>
      <c r="N38" s="27" t="s">
        <v>93</v>
      </c>
      <c r="O38" s="27" t="s">
        <v>83</v>
      </c>
    </row>
    <row r="39" spans="1:15" ht="110.25" customHeight="1" x14ac:dyDescent="0.25">
      <c r="A39" s="20">
        <v>34</v>
      </c>
      <c r="B39" s="21" t="s">
        <v>21</v>
      </c>
      <c r="C39" s="22" t="s">
        <v>51</v>
      </c>
      <c r="D39" s="56">
        <v>6</v>
      </c>
      <c r="E39" s="24">
        <v>19787</v>
      </c>
      <c r="F39" s="24">
        <f>E39*1.2</f>
        <v>23744.399999999998</v>
      </c>
      <c r="G39" s="23">
        <f t="shared" si="0"/>
        <v>142466.4</v>
      </c>
      <c r="H39" s="23">
        <v>19996</v>
      </c>
      <c r="I39" s="23">
        <v>23995.200000000001</v>
      </c>
      <c r="J39" s="23">
        <f t="shared" si="1"/>
        <v>143971.20000000001</v>
      </c>
      <c r="K39" s="23">
        <f t="shared" si="2"/>
        <v>23869.8</v>
      </c>
      <c r="L39" s="23">
        <f t="shared" si="3"/>
        <v>143218.79999999999</v>
      </c>
      <c r="M39" s="10" t="s">
        <v>117</v>
      </c>
      <c r="N39" s="11" t="s">
        <v>118</v>
      </c>
      <c r="O39" s="26" t="s">
        <v>119</v>
      </c>
    </row>
    <row r="40" spans="1:15" ht="109.5" customHeight="1" x14ac:dyDescent="0.25">
      <c r="A40" s="20">
        <v>35</v>
      </c>
      <c r="B40" s="31" t="s">
        <v>94</v>
      </c>
      <c r="C40" s="22" t="s">
        <v>51</v>
      </c>
      <c r="D40" s="56">
        <v>1</v>
      </c>
      <c r="E40" s="24">
        <v>19574</v>
      </c>
      <c r="F40" s="24">
        <f>E40*1.07</f>
        <v>20944.18</v>
      </c>
      <c r="G40" s="23">
        <f t="shared" ref="G40:G69" si="5">D40*F40</f>
        <v>20944.18</v>
      </c>
      <c r="H40" s="23">
        <v>19900</v>
      </c>
      <c r="I40" s="23">
        <v>21293</v>
      </c>
      <c r="J40" s="23">
        <f t="shared" si="1"/>
        <v>21293</v>
      </c>
      <c r="K40" s="23">
        <f t="shared" si="2"/>
        <v>21118.59</v>
      </c>
      <c r="L40" s="23">
        <f t="shared" si="3"/>
        <v>21118.59</v>
      </c>
      <c r="M40" s="8" t="s">
        <v>117</v>
      </c>
      <c r="N40" s="27" t="s">
        <v>95</v>
      </c>
      <c r="O40" s="27" t="s">
        <v>83</v>
      </c>
    </row>
    <row r="41" spans="1:15" ht="114.75" customHeight="1" x14ac:dyDescent="0.25">
      <c r="A41" s="20">
        <v>36</v>
      </c>
      <c r="B41" s="21" t="s">
        <v>22</v>
      </c>
      <c r="C41" s="22" t="s">
        <v>51</v>
      </c>
      <c r="D41" s="56">
        <v>10</v>
      </c>
      <c r="E41" s="24">
        <v>27264</v>
      </c>
      <c r="F41" s="24">
        <f>E41*1.07</f>
        <v>29172.480000000003</v>
      </c>
      <c r="G41" s="23">
        <f t="shared" si="5"/>
        <v>291724.80000000005</v>
      </c>
      <c r="H41" s="23">
        <v>27501</v>
      </c>
      <c r="I41" s="23">
        <v>29426.07</v>
      </c>
      <c r="J41" s="23">
        <f t="shared" si="1"/>
        <v>294260.7</v>
      </c>
      <c r="K41" s="23">
        <f t="shared" si="2"/>
        <v>29299.275000000001</v>
      </c>
      <c r="L41" s="23">
        <f t="shared" si="3"/>
        <v>292992.75</v>
      </c>
      <c r="M41" s="8" t="s">
        <v>117</v>
      </c>
      <c r="N41" s="27" t="s">
        <v>95</v>
      </c>
      <c r="O41" s="27" t="s">
        <v>83</v>
      </c>
    </row>
    <row r="42" spans="1:15" ht="114.75" customHeight="1" x14ac:dyDescent="0.25">
      <c r="A42" s="20">
        <v>37</v>
      </c>
      <c r="B42" s="31" t="s">
        <v>96</v>
      </c>
      <c r="C42" s="22" t="s">
        <v>51</v>
      </c>
      <c r="D42" s="56">
        <v>13</v>
      </c>
      <c r="E42" s="24">
        <v>21990</v>
      </c>
      <c r="F42" s="24">
        <f t="shared" ref="F42:F43" si="6">E42*1.07</f>
        <v>23529.300000000003</v>
      </c>
      <c r="G42" s="23">
        <f t="shared" si="5"/>
        <v>305880.90000000002</v>
      </c>
      <c r="H42" s="23">
        <v>22233</v>
      </c>
      <c r="I42" s="23">
        <v>23789.31</v>
      </c>
      <c r="J42" s="23">
        <f t="shared" si="1"/>
        <v>309261.03000000003</v>
      </c>
      <c r="K42" s="23">
        <f t="shared" si="2"/>
        <v>23659.305</v>
      </c>
      <c r="L42" s="23">
        <f t="shared" si="3"/>
        <v>307570.96500000003</v>
      </c>
      <c r="M42" s="8" t="s">
        <v>117</v>
      </c>
      <c r="N42" s="27" t="s">
        <v>95</v>
      </c>
      <c r="O42" s="27" t="s">
        <v>81</v>
      </c>
    </row>
    <row r="43" spans="1:15" ht="114.75" customHeight="1" x14ac:dyDescent="0.25">
      <c r="A43" s="20">
        <v>38</v>
      </c>
      <c r="B43" s="21" t="s">
        <v>23</v>
      </c>
      <c r="C43" s="22" t="s">
        <v>51</v>
      </c>
      <c r="D43" s="56">
        <v>11</v>
      </c>
      <c r="E43" s="24">
        <v>28585</v>
      </c>
      <c r="F43" s="24">
        <f t="shared" si="6"/>
        <v>30585.95</v>
      </c>
      <c r="G43" s="23">
        <f t="shared" si="5"/>
        <v>336445.45</v>
      </c>
      <c r="H43" s="23">
        <v>30010</v>
      </c>
      <c r="I43" s="23">
        <v>32110.7</v>
      </c>
      <c r="J43" s="23">
        <f t="shared" si="1"/>
        <v>353217.7</v>
      </c>
      <c r="K43" s="23">
        <f t="shared" si="2"/>
        <v>31348.325000000001</v>
      </c>
      <c r="L43" s="23">
        <f t="shared" si="3"/>
        <v>344831.57500000001</v>
      </c>
      <c r="M43" s="8" t="s">
        <v>117</v>
      </c>
      <c r="N43" s="27" t="s">
        <v>95</v>
      </c>
      <c r="O43" s="27" t="s">
        <v>81</v>
      </c>
    </row>
    <row r="44" spans="1:15" ht="114.75" customHeight="1" x14ac:dyDescent="0.25">
      <c r="A44" s="20">
        <v>39</v>
      </c>
      <c r="B44" s="21" t="s">
        <v>24</v>
      </c>
      <c r="C44" s="22" t="s">
        <v>51</v>
      </c>
      <c r="D44" s="56">
        <v>1</v>
      </c>
      <c r="E44" s="24">
        <v>17500</v>
      </c>
      <c r="F44" s="24">
        <f>E44*1.2</f>
        <v>21000</v>
      </c>
      <c r="G44" s="23">
        <f t="shared" si="5"/>
        <v>21000</v>
      </c>
      <c r="H44" s="23">
        <v>17665</v>
      </c>
      <c r="I44" s="23">
        <v>21198</v>
      </c>
      <c r="J44" s="23">
        <f t="shared" si="1"/>
        <v>21198</v>
      </c>
      <c r="K44" s="23">
        <f t="shared" si="2"/>
        <v>21099</v>
      </c>
      <c r="L44" s="23">
        <f t="shared" si="3"/>
        <v>21099</v>
      </c>
      <c r="M44" s="10" t="s">
        <v>117</v>
      </c>
      <c r="N44" s="11" t="s">
        <v>118</v>
      </c>
      <c r="O44" s="26" t="s">
        <v>123</v>
      </c>
    </row>
    <row r="45" spans="1:15" ht="90" customHeight="1" x14ac:dyDescent="0.25">
      <c r="A45" s="20">
        <v>40</v>
      </c>
      <c r="B45" s="21" t="s">
        <v>25</v>
      </c>
      <c r="C45" s="22" t="s">
        <v>51</v>
      </c>
      <c r="D45" s="57">
        <v>2</v>
      </c>
      <c r="E45" s="23">
        <v>28364</v>
      </c>
      <c r="F45" s="24">
        <f>E45*1.07</f>
        <v>30349.480000000003</v>
      </c>
      <c r="G45" s="23">
        <f t="shared" si="5"/>
        <v>60698.960000000006</v>
      </c>
      <c r="H45" s="23">
        <v>28520</v>
      </c>
      <c r="I45" s="23">
        <v>30516.400000000001</v>
      </c>
      <c r="J45" s="23">
        <f t="shared" si="1"/>
        <v>61032.800000000003</v>
      </c>
      <c r="K45" s="23">
        <f t="shared" si="2"/>
        <v>30432.940000000002</v>
      </c>
      <c r="L45" s="23">
        <f t="shared" si="3"/>
        <v>60865.880000000005</v>
      </c>
      <c r="M45" s="8" t="s">
        <v>117</v>
      </c>
      <c r="N45" s="27" t="s">
        <v>97</v>
      </c>
      <c r="O45" s="27" t="s">
        <v>83</v>
      </c>
    </row>
    <row r="46" spans="1:15" ht="112.5" customHeight="1" x14ac:dyDescent="0.25">
      <c r="A46" s="20">
        <v>41</v>
      </c>
      <c r="B46" s="21" t="s">
        <v>26</v>
      </c>
      <c r="C46" s="22" t="s">
        <v>51</v>
      </c>
      <c r="D46" s="56">
        <v>2</v>
      </c>
      <c r="E46" s="23">
        <v>25949</v>
      </c>
      <c r="F46" s="23">
        <f>E46*1.2</f>
        <v>31138.799999999999</v>
      </c>
      <c r="G46" s="23">
        <f t="shared" si="5"/>
        <v>62277.599999999999</v>
      </c>
      <c r="H46" s="23">
        <v>26433</v>
      </c>
      <c r="I46" s="32">
        <v>31719.599999999999</v>
      </c>
      <c r="J46" s="23">
        <f>D46*I46</f>
        <v>63439.199999999997</v>
      </c>
      <c r="K46" s="23">
        <f t="shared" si="2"/>
        <v>31429.199999999997</v>
      </c>
      <c r="L46" s="23">
        <f t="shared" si="3"/>
        <v>62858.399999999994</v>
      </c>
      <c r="M46" s="10" t="s">
        <v>117</v>
      </c>
      <c r="N46" s="11" t="s">
        <v>118</v>
      </c>
      <c r="O46" s="26" t="s">
        <v>121</v>
      </c>
    </row>
    <row r="47" spans="1:15" ht="92.25" customHeight="1" x14ac:dyDescent="0.25">
      <c r="A47" s="20">
        <v>42</v>
      </c>
      <c r="B47" s="21" t="s">
        <v>27</v>
      </c>
      <c r="C47" s="22" t="s">
        <v>51</v>
      </c>
      <c r="D47" s="56">
        <v>1</v>
      </c>
      <c r="E47" s="23">
        <v>18031</v>
      </c>
      <c r="F47" s="23">
        <f>E47*1.07</f>
        <v>19293.170000000002</v>
      </c>
      <c r="G47" s="23">
        <f t="shared" si="5"/>
        <v>19293.170000000002</v>
      </c>
      <c r="H47" s="23">
        <v>18090</v>
      </c>
      <c r="I47" s="23">
        <v>19356.3</v>
      </c>
      <c r="J47" s="23">
        <f t="shared" si="1"/>
        <v>19356.3</v>
      </c>
      <c r="K47" s="23">
        <f t="shared" si="2"/>
        <v>19324.735000000001</v>
      </c>
      <c r="L47" s="23">
        <f t="shared" si="3"/>
        <v>19324.735000000001</v>
      </c>
      <c r="M47" s="8" t="s">
        <v>117</v>
      </c>
      <c r="N47" s="27" t="s">
        <v>98</v>
      </c>
      <c r="O47" s="27" t="s">
        <v>81</v>
      </c>
    </row>
    <row r="48" spans="1:15" ht="134.25" customHeight="1" x14ac:dyDescent="0.25">
      <c r="A48" s="20">
        <v>43</v>
      </c>
      <c r="B48" s="21" t="s">
        <v>28</v>
      </c>
      <c r="C48" s="22" t="s">
        <v>51</v>
      </c>
      <c r="D48" s="56">
        <v>2</v>
      </c>
      <c r="E48" s="23">
        <v>25949</v>
      </c>
      <c r="F48" s="23">
        <f>E48*1.2</f>
        <v>31138.799999999999</v>
      </c>
      <c r="G48" s="23">
        <f t="shared" si="5"/>
        <v>62277.599999999999</v>
      </c>
      <c r="H48" s="23">
        <v>26780</v>
      </c>
      <c r="I48" s="23">
        <v>32136</v>
      </c>
      <c r="J48" s="23">
        <f t="shared" si="1"/>
        <v>64272</v>
      </c>
      <c r="K48" s="23">
        <f t="shared" si="2"/>
        <v>31637.4</v>
      </c>
      <c r="L48" s="23">
        <f t="shared" si="3"/>
        <v>63274.8</v>
      </c>
      <c r="M48" s="10" t="s">
        <v>117</v>
      </c>
      <c r="N48" s="11" t="s">
        <v>118</v>
      </c>
      <c r="O48" s="26" t="s">
        <v>123</v>
      </c>
    </row>
    <row r="49" spans="1:15" ht="105.75" customHeight="1" x14ac:dyDescent="0.25">
      <c r="A49" s="20">
        <v>44</v>
      </c>
      <c r="B49" s="21" t="s">
        <v>72</v>
      </c>
      <c r="C49" s="22" t="s">
        <v>51</v>
      </c>
      <c r="D49" s="56">
        <v>1</v>
      </c>
      <c r="E49" s="23">
        <v>25944</v>
      </c>
      <c r="F49" s="23">
        <f>E49*1.2</f>
        <v>31132.799999999999</v>
      </c>
      <c r="G49" s="23">
        <f t="shared" si="5"/>
        <v>31132.799999999999</v>
      </c>
      <c r="H49" s="23">
        <v>27015</v>
      </c>
      <c r="I49" s="23">
        <v>32418</v>
      </c>
      <c r="J49" s="23">
        <f t="shared" si="1"/>
        <v>32418</v>
      </c>
      <c r="K49" s="23">
        <f t="shared" si="2"/>
        <v>31775.4</v>
      </c>
      <c r="L49" s="23">
        <f t="shared" si="3"/>
        <v>31775.4</v>
      </c>
      <c r="M49" s="10" t="s">
        <v>117</v>
      </c>
      <c r="N49" s="11" t="s">
        <v>118</v>
      </c>
      <c r="O49" s="26" t="s">
        <v>122</v>
      </c>
    </row>
    <row r="50" spans="1:15" ht="102" customHeight="1" x14ac:dyDescent="0.25">
      <c r="A50" s="20">
        <v>45</v>
      </c>
      <c r="B50" s="21" t="s">
        <v>29</v>
      </c>
      <c r="C50" s="22" t="s">
        <v>51</v>
      </c>
      <c r="D50" s="56">
        <v>1</v>
      </c>
      <c r="E50" s="23">
        <v>27884</v>
      </c>
      <c r="F50" s="23">
        <f>E50*1.2</f>
        <v>33460.799999999996</v>
      </c>
      <c r="G50" s="23">
        <f t="shared" si="5"/>
        <v>33460.799999999996</v>
      </c>
      <c r="H50" s="33">
        <v>27950</v>
      </c>
      <c r="I50" s="33">
        <v>33540</v>
      </c>
      <c r="J50" s="23">
        <f t="shared" ref="J50:J71" si="7">D50*I50</f>
        <v>33540</v>
      </c>
      <c r="K50" s="23">
        <f t="shared" si="2"/>
        <v>33500.399999999994</v>
      </c>
      <c r="L50" s="23">
        <f t="shared" ref="L50:L71" si="8">D50*K50</f>
        <v>33500.399999999994</v>
      </c>
      <c r="M50" s="10" t="s">
        <v>117</v>
      </c>
      <c r="N50" s="11" t="s">
        <v>118</v>
      </c>
      <c r="O50" s="26" t="s">
        <v>123</v>
      </c>
    </row>
    <row r="51" spans="1:15" ht="102" customHeight="1" x14ac:dyDescent="0.25">
      <c r="A51" s="20">
        <v>46</v>
      </c>
      <c r="B51" s="21" t="s">
        <v>30</v>
      </c>
      <c r="C51" s="22" t="s">
        <v>51</v>
      </c>
      <c r="D51" s="56">
        <v>1</v>
      </c>
      <c r="E51" s="23">
        <v>28366</v>
      </c>
      <c r="F51" s="23">
        <f>E51*1.07</f>
        <v>30351.620000000003</v>
      </c>
      <c r="G51" s="23">
        <f t="shared" si="5"/>
        <v>30351.620000000003</v>
      </c>
      <c r="H51" s="23">
        <v>28750</v>
      </c>
      <c r="I51" s="23">
        <v>30762.5</v>
      </c>
      <c r="J51" s="23">
        <f t="shared" si="7"/>
        <v>30762.5</v>
      </c>
      <c r="K51" s="23">
        <f t="shared" si="2"/>
        <v>30557.06</v>
      </c>
      <c r="L51" s="23">
        <f t="shared" si="8"/>
        <v>30557.06</v>
      </c>
      <c r="M51" s="8" t="s">
        <v>117</v>
      </c>
      <c r="N51" s="27" t="s">
        <v>99</v>
      </c>
      <c r="O51" s="27" t="s">
        <v>81</v>
      </c>
    </row>
    <row r="52" spans="1:15" ht="102" customHeight="1" x14ac:dyDescent="0.25">
      <c r="A52" s="20">
        <v>47</v>
      </c>
      <c r="B52" s="21" t="s">
        <v>31</v>
      </c>
      <c r="C52" s="22" t="s">
        <v>51</v>
      </c>
      <c r="D52" s="56">
        <v>1</v>
      </c>
      <c r="E52" s="24">
        <v>27704</v>
      </c>
      <c r="F52" s="23">
        <f>E52*1.2</f>
        <v>33244.799999999996</v>
      </c>
      <c r="G52" s="23">
        <f t="shared" si="5"/>
        <v>33244.799999999996</v>
      </c>
      <c r="H52" s="23">
        <v>28155</v>
      </c>
      <c r="I52" s="23">
        <v>33786</v>
      </c>
      <c r="J52" s="23">
        <f t="shared" si="7"/>
        <v>33786</v>
      </c>
      <c r="K52" s="23">
        <f t="shared" si="2"/>
        <v>33515.399999999994</v>
      </c>
      <c r="L52" s="23">
        <f t="shared" si="8"/>
        <v>33515.399999999994</v>
      </c>
      <c r="M52" s="10" t="s">
        <v>117</v>
      </c>
      <c r="N52" s="11" t="s">
        <v>118</v>
      </c>
      <c r="O52" s="26" t="s">
        <v>121</v>
      </c>
    </row>
    <row r="53" spans="1:15" ht="102" customHeight="1" x14ac:dyDescent="0.25">
      <c r="A53" s="20">
        <v>48</v>
      </c>
      <c r="B53" s="6" t="s">
        <v>115</v>
      </c>
      <c r="C53" s="22" t="s">
        <v>51</v>
      </c>
      <c r="D53" s="56">
        <v>1</v>
      </c>
      <c r="E53" s="23">
        <v>23312</v>
      </c>
      <c r="F53" s="23">
        <v>27974.400000000001</v>
      </c>
      <c r="G53" s="23">
        <f t="shared" si="5"/>
        <v>27974.400000000001</v>
      </c>
      <c r="H53" s="23">
        <v>23550</v>
      </c>
      <c r="I53" s="23">
        <v>28260</v>
      </c>
      <c r="J53" s="23">
        <f t="shared" si="7"/>
        <v>28260</v>
      </c>
      <c r="K53" s="23">
        <f t="shared" si="2"/>
        <v>28117.200000000001</v>
      </c>
      <c r="L53" s="23">
        <f t="shared" si="8"/>
        <v>28117.200000000001</v>
      </c>
      <c r="M53" s="10" t="s">
        <v>117</v>
      </c>
      <c r="N53" s="11" t="s">
        <v>118</v>
      </c>
      <c r="O53" s="26" t="s">
        <v>122</v>
      </c>
    </row>
    <row r="54" spans="1:15" ht="82.5" customHeight="1" x14ac:dyDescent="0.25">
      <c r="A54" s="20">
        <v>49</v>
      </c>
      <c r="B54" s="21" t="s">
        <v>32</v>
      </c>
      <c r="C54" s="22" t="s">
        <v>51</v>
      </c>
      <c r="D54" s="56">
        <v>2</v>
      </c>
      <c r="E54" s="23">
        <v>18467</v>
      </c>
      <c r="F54" s="23">
        <f>E54*1.07</f>
        <v>19759.690000000002</v>
      </c>
      <c r="G54" s="23">
        <f t="shared" si="5"/>
        <v>39519.380000000005</v>
      </c>
      <c r="H54" s="23">
        <v>18669</v>
      </c>
      <c r="I54" s="23">
        <v>19975.830000000002</v>
      </c>
      <c r="J54" s="23">
        <f t="shared" si="7"/>
        <v>39951.660000000003</v>
      </c>
      <c r="K54" s="23">
        <f t="shared" si="2"/>
        <v>19867.760000000002</v>
      </c>
      <c r="L54" s="23">
        <f t="shared" si="8"/>
        <v>39735.520000000004</v>
      </c>
      <c r="M54" s="8" t="s">
        <v>117</v>
      </c>
      <c r="N54" s="27" t="s">
        <v>100</v>
      </c>
      <c r="O54" s="27" t="s">
        <v>81</v>
      </c>
    </row>
    <row r="55" spans="1:15" ht="82.5" customHeight="1" x14ac:dyDescent="0.25">
      <c r="A55" s="20">
        <v>50</v>
      </c>
      <c r="B55" s="21" t="s">
        <v>33</v>
      </c>
      <c r="C55" s="22" t="s">
        <v>51</v>
      </c>
      <c r="D55" s="56">
        <v>1</v>
      </c>
      <c r="E55" s="23">
        <v>36941</v>
      </c>
      <c r="F55" s="23">
        <f>E55*1.07</f>
        <v>39526.870000000003</v>
      </c>
      <c r="G55" s="23">
        <f t="shared" si="5"/>
        <v>39526.870000000003</v>
      </c>
      <c r="H55" s="23">
        <v>37521</v>
      </c>
      <c r="I55" s="23">
        <v>40147.47</v>
      </c>
      <c r="J55" s="23">
        <f t="shared" si="7"/>
        <v>40147.47</v>
      </c>
      <c r="K55" s="23">
        <f t="shared" si="2"/>
        <v>39837.17</v>
      </c>
      <c r="L55" s="23">
        <f t="shared" si="8"/>
        <v>39837.17</v>
      </c>
      <c r="M55" s="8" t="s">
        <v>117</v>
      </c>
      <c r="N55" s="27" t="s">
        <v>101</v>
      </c>
      <c r="O55" s="27" t="s">
        <v>81</v>
      </c>
    </row>
    <row r="56" spans="1:15" ht="82.5" customHeight="1" x14ac:dyDescent="0.25">
      <c r="A56" s="20">
        <v>51</v>
      </c>
      <c r="B56" s="34" t="s">
        <v>34</v>
      </c>
      <c r="C56" s="22" t="s">
        <v>51</v>
      </c>
      <c r="D56" s="56">
        <v>1</v>
      </c>
      <c r="E56" s="24">
        <v>21110</v>
      </c>
      <c r="F56" s="23">
        <f>E56*1.07</f>
        <v>22587.7</v>
      </c>
      <c r="G56" s="23">
        <f t="shared" si="5"/>
        <v>22587.7</v>
      </c>
      <c r="H56" s="23">
        <v>21560</v>
      </c>
      <c r="I56" s="23">
        <v>23069.200000000001</v>
      </c>
      <c r="J56" s="23">
        <f t="shared" si="7"/>
        <v>23069.200000000001</v>
      </c>
      <c r="K56" s="23">
        <f t="shared" si="2"/>
        <v>22828.45</v>
      </c>
      <c r="L56" s="23">
        <f t="shared" si="8"/>
        <v>22828.45</v>
      </c>
      <c r="M56" s="8" t="s">
        <v>117</v>
      </c>
      <c r="N56" s="27" t="s">
        <v>102</v>
      </c>
      <c r="O56" s="27" t="s">
        <v>83</v>
      </c>
    </row>
    <row r="57" spans="1:15" ht="82.5" customHeight="1" x14ac:dyDescent="0.25">
      <c r="A57" s="20">
        <v>52</v>
      </c>
      <c r="B57" s="34" t="s">
        <v>35</v>
      </c>
      <c r="C57" s="22" t="s">
        <v>51</v>
      </c>
      <c r="D57" s="56">
        <v>1</v>
      </c>
      <c r="E57" s="24">
        <v>27398</v>
      </c>
      <c r="F57" s="23">
        <f>E57*1.07</f>
        <v>29315.86</v>
      </c>
      <c r="G57" s="23">
        <f t="shared" si="5"/>
        <v>29315.86</v>
      </c>
      <c r="H57" s="23">
        <v>28339</v>
      </c>
      <c r="I57" s="23">
        <v>30332.73</v>
      </c>
      <c r="J57" s="23">
        <f t="shared" si="7"/>
        <v>30332.73</v>
      </c>
      <c r="K57" s="23">
        <f t="shared" si="2"/>
        <v>29824.294999999998</v>
      </c>
      <c r="L57" s="23">
        <f t="shared" si="8"/>
        <v>29824.294999999998</v>
      </c>
      <c r="M57" s="8" t="s">
        <v>117</v>
      </c>
      <c r="N57" s="27" t="s">
        <v>102</v>
      </c>
      <c r="O57" s="27" t="s">
        <v>81</v>
      </c>
    </row>
    <row r="58" spans="1:15" ht="82.5" customHeight="1" x14ac:dyDescent="0.25">
      <c r="A58" s="20">
        <v>53</v>
      </c>
      <c r="B58" s="34" t="s">
        <v>36</v>
      </c>
      <c r="C58" s="22" t="s">
        <v>51</v>
      </c>
      <c r="D58" s="56">
        <v>3</v>
      </c>
      <c r="E58" s="24">
        <v>23085</v>
      </c>
      <c r="F58" s="23">
        <f>E58*1.07</f>
        <v>24700.95</v>
      </c>
      <c r="G58" s="23">
        <f t="shared" si="5"/>
        <v>74102.850000000006</v>
      </c>
      <c r="H58" s="23">
        <v>23686</v>
      </c>
      <c r="I58" s="23">
        <v>25344.02</v>
      </c>
      <c r="J58" s="23">
        <f t="shared" si="7"/>
        <v>76032.06</v>
      </c>
      <c r="K58" s="23">
        <f t="shared" si="2"/>
        <v>25022.485000000001</v>
      </c>
      <c r="L58" s="23">
        <f t="shared" si="8"/>
        <v>75067.455000000002</v>
      </c>
      <c r="M58" s="8" t="s">
        <v>117</v>
      </c>
      <c r="N58" s="27" t="s">
        <v>102</v>
      </c>
      <c r="O58" s="27" t="s">
        <v>81</v>
      </c>
    </row>
    <row r="59" spans="1:15" ht="119.25" customHeight="1" x14ac:dyDescent="0.25">
      <c r="A59" s="20">
        <v>54</v>
      </c>
      <c r="B59" s="21" t="s">
        <v>37</v>
      </c>
      <c r="C59" s="22" t="s">
        <v>51</v>
      </c>
      <c r="D59" s="56">
        <v>1</v>
      </c>
      <c r="E59" s="23">
        <v>15613</v>
      </c>
      <c r="F59" s="23">
        <f>E59*1.2</f>
        <v>18735.599999999999</v>
      </c>
      <c r="G59" s="23">
        <f t="shared" si="5"/>
        <v>18735.599999999999</v>
      </c>
      <c r="H59" s="23">
        <v>15825</v>
      </c>
      <c r="I59" s="23">
        <v>18990</v>
      </c>
      <c r="J59" s="23">
        <f t="shared" si="7"/>
        <v>18990</v>
      </c>
      <c r="K59" s="23">
        <f t="shared" si="2"/>
        <v>18862.8</v>
      </c>
      <c r="L59" s="23">
        <f t="shared" si="8"/>
        <v>18862.8</v>
      </c>
      <c r="M59" s="10" t="s">
        <v>117</v>
      </c>
      <c r="N59" s="11" t="s">
        <v>118</v>
      </c>
      <c r="O59" s="26" t="s">
        <v>120</v>
      </c>
    </row>
    <row r="60" spans="1:15" ht="102.75" customHeight="1" x14ac:dyDescent="0.25">
      <c r="A60" s="20">
        <v>55</v>
      </c>
      <c r="B60" s="34" t="s">
        <v>38</v>
      </c>
      <c r="C60" s="22" t="s">
        <v>51</v>
      </c>
      <c r="D60" s="57">
        <v>6</v>
      </c>
      <c r="E60" s="23">
        <v>21552</v>
      </c>
      <c r="F60" s="23">
        <f t="shared" ref="F60:F67" si="9">E60*1.07</f>
        <v>23060.640000000003</v>
      </c>
      <c r="G60" s="23">
        <f t="shared" si="5"/>
        <v>138363.84000000003</v>
      </c>
      <c r="H60" s="23">
        <v>22056</v>
      </c>
      <c r="I60" s="23">
        <v>23599.919999999998</v>
      </c>
      <c r="J60" s="23">
        <f t="shared" si="7"/>
        <v>141599.51999999999</v>
      </c>
      <c r="K60" s="23">
        <f t="shared" si="2"/>
        <v>23330.28</v>
      </c>
      <c r="L60" s="23">
        <f t="shared" si="8"/>
        <v>139981.68</v>
      </c>
      <c r="M60" s="8" t="s">
        <v>117</v>
      </c>
      <c r="N60" s="27" t="s">
        <v>80</v>
      </c>
      <c r="O60" s="27" t="s">
        <v>83</v>
      </c>
    </row>
    <row r="61" spans="1:15" ht="130.5" customHeight="1" x14ac:dyDescent="0.25">
      <c r="A61" s="20">
        <v>56</v>
      </c>
      <c r="B61" s="4" t="s">
        <v>112</v>
      </c>
      <c r="C61" s="22" t="s">
        <v>52</v>
      </c>
      <c r="D61" s="56">
        <v>3</v>
      </c>
      <c r="E61" s="23">
        <v>11570</v>
      </c>
      <c r="F61" s="23">
        <f t="shared" si="9"/>
        <v>12379.900000000001</v>
      </c>
      <c r="G61" s="23">
        <f t="shared" si="5"/>
        <v>37139.700000000004</v>
      </c>
      <c r="H61" s="23">
        <v>12014</v>
      </c>
      <c r="I61" s="23">
        <v>12854.98</v>
      </c>
      <c r="J61" s="23">
        <f t="shared" si="7"/>
        <v>38564.94</v>
      </c>
      <c r="K61" s="23">
        <f t="shared" si="2"/>
        <v>12617.44</v>
      </c>
      <c r="L61" s="23">
        <f t="shared" si="8"/>
        <v>37852.32</v>
      </c>
      <c r="M61" s="8" t="s">
        <v>117</v>
      </c>
      <c r="N61" s="27" t="s">
        <v>113</v>
      </c>
      <c r="O61" s="27" t="s">
        <v>103</v>
      </c>
    </row>
    <row r="62" spans="1:15" ht="220.5" x14ac:dyDescent="0.25">
      <c r="A62" s="20">
        <v>57</v>
      </c>
      <c r="B62" s="5" t="s">
        <v>114</v>
      </c>
      <c r="C62" s="22" t="s">
        <v>52</v>
      </c>
      <c r="D62" s="57">
        <v>1</v>
      </c>
      <c r="E62" s="23">
        <v>29680.5</v>
      </c>
      <c r="F62" s="23">
        <v>31758.14</v>
      </c>
      <c r="G62" s="23">
        <f>D62*F62</f>
        <v>31758.14</v>
      </c>
      <c r="H62" s="23">
        <v>30050</v>
      </c>
      <c r="I62" s="23">
        <v>32153.5</v>
      </c>
      <c r="J62" s="23">
        <f t="shared" si="7"/>
        <v>32153.5</v>
      </c>
      <c r="K62" s="23">
        <f t="shared" si="2"/>
        <v>31955.82</v>
      </c>
      <c r="L62" s="23">
        <f t="shared" si="8"/>
        <v>31955.82</v>
      </c>
      <c r="M62" s="8" t="s">
        <v>117</v>
      </c>
      <c r="N62" s="11" t="s">
        <v>127</v>
      </c>
      <c r="O62" s="27" t="s">
        <v>124</v>
      </c>
    </row>
    <row r="63" spans="1:15" ht="144" customHeight="1" x14ac:dyDescent="0.25">
      <c r="A63" s="20">
        <v>58</v>
      </c>
      <c r="B63" s="34" t="s">
        <v>54</v>
      </c>
      <c r="C63" s="35" t="s">
        <v>53</v>
      </c>
      <c r="D63" s="56">
        <v>1</v>
      </c>
      <c r="E63" s="23">
        <v>68800</v>
      </c>
      <c r="F63" s="23">
        <f t="shared" si="9"/>
        <v>73616</v>
      </c>
      <c r="G63" s="23">
        <f>D63*F63</f>
        <v>73616</v>
      </c>
      <c r="H63" s="23">
        <v>71560</v>
      </c>
      <c r="I63" s="23">
        <v>76569.2</v>
      </c>
      <c r="J63" s="23">
        <f t="shared" si="7"/>
        <v>76569.2</v>
      </c>
      <c r="K63" s="23">
        <f t="shared" si="2"/>
        <v>75092.600000000006</v>
      </c>
      <c r="L63" s="23">
        <f t="shared" si="8"/>
        <v>75092.600000000006</v>
      </c>
      <c r="M63" s="8" t="s">
        <v>117</v>
      </c>
      <c r="N63" s="27" t="s">
        <v>104</v>
      </c>
      <c r="O63" s="27" t="s">
        <v>81</v>
      </c>
    </row>
    <row r="64" spans="1:15" ht="84.75" customHeight="1" x14ac:dyDescent="0.25">
      <c r="A64" s="20">
        <v>59</v>
      </c>
      <c r="B64" s="36" t="s">
        <v>73</v>
      </c>
      <c r="C64" s="35" t="s">
        <v>51</v>
      </c>
      <c r="D64" s="56">
        <v>1</v>
      </c>
      <c r="E64" s="23">
        <v>8353</v>
      </c>
      <c r="F64" s="23">
        <f t="shared" si="9"/>
        <v>8937.7100000000009</v>
      </c>
      <c r="G64" s="23">
        <f t="shared" si="5"/>
        <v>8937.7100000000009</v>
      </c>
      <c r="H64" s="23">
        <v>9885</v>
      </c>
      <c r="I64" s="23">
        <v>10576.95</v>
      </c>
      <c r="J64" s="23">
        <f t="shared" si="7"/>
        <v>10576.95</v>
      </c>
      <c r="K64" s="23">
        <f t="shared" si="2"/>
        <v>9757.3300000000017</v>
      </c>
      <c r="L64" s="23">
        <f t="shared" si="8"/>
        <v>9757.3300000000017</v>
      </c>
      <c r="M64" s="8" t="s">
        <v>117</v>
      </c>
      <c r="N64" s="27" t="s">
        <v>105</v>
      </c>
      <c r="O64" s="27" t="s">
        <v>81</v>
      </c>
    </row>
    <row r="65" spans="1:15" ht="144.75" customHeight="1" x14ac:dyDescent="0.25">
      <c r="A65" s="20">
        <v>60</v>
      </c>
      <c r="B65" s="34" t="s">
        <v>39</v>
      </c>
      <c r="C65" s="35" t="s">
        <v>52</v>
      </c>
      <c r="D65" s="56">
        <v>30</v>
      </c>
      <c r="E65" s="24">
        <v>2644</v>
      </c>
      <c r="F65" s="23">
        <f t="shared" si="9"/>
        <v>2829.0800000000004</v>
      </c>
      <c r="G65" s="23">
        <f t="shared" si="5"/>
        <v>84872.400000000009</v>
      </c>
      <c r="H65" s="23">
        <v>2880</v>
      </c>
      <c r="I65" s="23">
        <v>3081.6</v>
      </c>
      <c r="J65" s="23">
        <f t="shared" si="7"/>
        <v>92448</v>
      </c>
      <c r="K65" s="23">
        <f t="shared" si="2"/>
        <v>2955.34</v>
      </c>
      <c r="L65" s="23">
        <f t="shared" si="8"/>
        <v>88660.200000000012</v>
      </c>
      <c r="M65" s="8" t="s">
        <v>117</v>
      </c>
      <c r="N65" s="27" t="s">
        <v>106</v>
      </c>
      <c r="O65" s="27" t="s">
        <v>103</v>
      </c>
    </row>
    <row r="66" spans="1:15" ht="79.5" customHeight="1" x14ac:dyDescent="0.25">
      <c r="A66" s="20">
        <v>61</v>
      </c>
      <c r="B66" s="34" t="s">
        <v>40</v>
      </c>
      <c r="C66" s="35" t="s">
        <v>53</v>
      </c>
      <c r="D66" s="56">
        <v>2</v>
      </c>
      <c r="E66" s="24">
        <v>18251</v>
      </c>
      <c r="F66" s="23">
        <f t="shared" si="9"/>
        <v>19528.57</v>
      </c>
      <c r="G66" s="23">
        <f t="shared" si="5"/>
        <v>39057.14</v>
      </c>
      <c r="H66" s="23">
        <v>19014</v>
      </c>
      <c r="I66" s="23">
        <v>20344.98</v>
      </c>
      <c r="J66" s="23">
        <f t="shared" si="7"/>
        <v>40689.96</v>
      </c>
      <c r="K66" s="23">
        <f t="shared" si="2"/>
        <v>19936.775000000001</v>
      </c>
      <c r="L66" s="23">
        <f t="shared" si="8"/>
        <v>39873.550000000003</v>
      </c>
      <c r="M66" s="8" t="s">
        <v>117</v>
      </c>
      <c r="N66" s="27" t="s">
        <v>62</v>
      </c>
      <c r="O66" s="27" t="s">
        <v>83</v>
      </c>
    </row>
    <row r="67" spans="1:15" ht="123" customHeight="1" x14ac:dyDescent="0.25">
      <c r="A67" s="20">
        <v>62</v>
      </c>
      <c r="B67" s="34" t="s">
        <v>41</v>
      </c>
      <c r="C67" s="35" t="s">
        <v>52</v>
      </c>
      <c r="D67" s="56">
        <v>4</v>
      </c>
      <c r="E67" s="24">
        <v>3085</v>
      </c>
      <c r="F67" s="23">
        <f t="shared" si="9"/>
        <v>3300.9500000000003</v>
      </c>
      <c r="G67" s="23">
        <f t="shared" si="5"/>
        <v>13203.800000000001</v>
      </c>
      <c r="H67" s="23">
        <v>4560</v>
      </c>
      <c r="I67" s="23">
        <v>4879.2</v>
      </c>
      <c r="J67" s="23">
        <f t="shared" si="7"/>
        <v>19516.8</v>
      </c>
      <c r="K67" s="23">
        <f t="shared" si="2"/>
        <v>4090.0749999999998</v>
      </c>
      <c r="L67" s="23">
        <f t="shared" si="8"/>
        <v>16360.3</v>
      </c>
      <c r="M67" s="8" t="s">
        <v>117</v>
      </c>
      <c r="N67" s="27" t="s">
        <v>107</v>
      </c>
      <c r="O67" s="27" t="s">
        <v>108</v>
      </c>
    </row>
    <row r="68" spans="1:15" ht="75.75" customHeight="1" x14ac:dyDescent="0.25">
      <c r="A68" s="20">
        <v>63</v>
      </c>
      <c r="B68" s="21" t="s">
        <v>142</v>
      </c>
      <c r="C68" s="22" t="s">
        <v>52</v>
      </c>
      <c r="D68" s="56">
        <v>12</v>
      </c>
      <c r="E68" s="23">
        <v>1500</v>
      </c>
      <c r="F68" s="23">
        <f>E68*1.2</f>
        <v>1800</v>
      </c>
      <c r="G68" s="23">
        <f t="shared" si="5"/>
        <v>21600</v>
      </c>
      <c r="H68" s="23">
        <v>1750</v>
      </c>
      <c r="I68" s="23">
        <v>2100</v>
      </c>
      <c r="J68" s="23">
        <f t="shared" si="7"/>
        <v>25200</v>
      </c>
      <c r="K68" s="23">
        <f t="shared" si="2"/>
        <v>1950</v>
      </c>
      <c r="L68" s="23">
        <f t="shared" si="8"/>
        <v>23400</v>
      </c>
      <c r="M68" s="9" t="s">
        <v>125</v>
      </c>
      <c r="N68" s="26" t="s">
        <v>143</v>
      </c>
      <c r="O68" s="26" t="s">
        <v>121</v>
      </c>
    </row>
    <row r="69" spans="1:15" ht="98.25" customHeight="1" x14ac:dyDescent="0.25">
      <c r="A69" s="20">
        <v>64</v>
      </c>
      <c r="B69" s="21" t="s">
        <v>42</v>
      </c>
      <c r="C69" s="22" t="s">
        <v>51</v>
      </c>
      <c r="D69" s="56">
        <v>17</v>
      </c>
      <c r="E69" s="24">
        <v>9240</v>
      </c>
      <c r="F69" s="23">
        <f>E69*1.07</f>
        <v>9886.8000000000011</v>
      </c>
      <c r="G69" s="23">
        <f t="shared" si="5"/>
        <v>168075.6</v>
      </c>
      <c r="H69" s="23">
        <v>10111</v>
      </c>
      <c r="I69" s="23">
        <v>10818.77</v>
      </c>
      <c r="J69" s="23">
        <f t="shared" si="7"/>
        <v>183919.09</v>
      </c>
      <c r="K69" s="23">
        <f t="shared" si="2"/>
        <v>10352.785</v>
      </c>
      <c r="L69" s="23">
        <f t="shared" si="8"/>
        <v>175997.345</v>
      </c>
      <c r="M69" s="8" t="s">
        <v>117</v>
      </c>
      <c r="N69" s="27" t="s">
        <v>126</v>
      </c>
      <c r="O69" s="27" t="s">
        <v>81</v>
      </c>
    </row>
    <row r="70" spans="1:15" ht="81" customHeight="1" x14ac:dyDescent="0.25">
      <c r="A70" s="20">
        <v>65</v>
      </c>
      <c r="B70" s="21" t="s">
        <v>43</v>
      </c>
      <c r="C70" s="22" t="s">
        <v>51</v>
      </c>
      <c r="D70" s="57">
        <v>4</v>
      </c>
      <c r="E70" s="24">
        <v>8534</v>
      </c>
      <c r="F70" s="23">
        <f>E70*1.07</f>
        <v>9131.380000000001</v>
      </c>
      <c r="G70" s="23">
        <f t="shared" ref="G70:G71" si="10">D70*F70</f>
        <v>36525.520000000004</v>
      </c>
      <c r="H70" s="23">
        <v>8900</v>
      </c>
      <c r="I70" s="23">
        <v>9523</v>
      </c>
      <c r="J70" s="23">
        <f t="shared" si="7"/>
        <v>38092</v>
      </c>
      <c r="K70" s="23">
        <f t="shared" si="2"/>
        <v>9327.19</v>
      </c>
      <c r="L70" s="23">
        <f t="shared" si="8"/>
        <v>37308.76</v>
      </c>
      <c r="M70" s="8" t="s">
        <v>117</v>
      </c>
      <c r="N70" s="27" t="s">
        <v>109</v>
      </c>
      <c r="O70" s="27" t="s">
        <v>83</v>
      </c>
    </row>
    <row r="71" spans="1:15" ht="156.75" customHeight="1" x14ac:dyDescent="0.25">
      <c r="A71" s="20">
        <v>66</v>
      </c>
      <c r="B71" s="34" t="s">
        <v>68</v>
      </c>
      <c r="C71" s="35" t="s">
        <v>52</v>
      </c>
      <c r="D71" s="57">
        <v>3</v>
      </c>
      <c r="E71" s="23">
        <v>20800</v>
      </c>
      <c r="F71" s="23">
        <f>E71*1.07</f>
        <v>22256</v>
      </c>
      <c r="G71" s="23">
        <f t="shared" si="10"/>
        <v>66768</v>
      </c>
      <c r="H71" s="23">
        <v>21560</v>
      </c>
      <c r="I71" s="23">
        <v>23069.200000000001</v>
      </c>
      <c r="J71" s="23">
        <f t="shared" si="7"/>
        <v>69207.600000000006</v>
      </c>
      <c r="K71" s="23">
        <f t="shared" ref="K71" si="11">(F71+I71)/2</f>
        <v>22662.6</v>
      </c>
      <c r="L71" s="23">
        <f t="shared" si="8"/>
        <v>67987.799999999988</v>
      </c>
      <c r="M71" s="8" t="s">
        <v>117</v>
      </c>
      <c r="N71" s="27" t="s">
        <v>110</v>
      </c>
      <c r="O71" s="27" t="s">
        <v>111</v>
      </c>
    </row>
    <row r="72" spans="1:15" ht="15.75" x14ac:dyDescent="0.25">
      <c r="A72" s="37"/>
      <c r="B72" s="38"/>
      <c r="C72" s="38"/>
      <c r="D72" s="39"/>
      <c r="E72" s="40"/>
      <c r="F72" s="40"/>
      <c r="G72" s="40"/>
      <c r="H72" s="41"/>
      <c r="I72" s="41"/>
      <c r="J72" s="41"/>
      <c r="K72" s="41"/>
      <c r="L72" s="41"/>
      <c r="M72" s="39"/>
      <c r="N72" s="39"/>
      <c r="O72" s="39"/>
    </row>
    <row r="73" spans="1:15" s="13" customFormat="1" ht="15.75" x14ac:dyDescent="0.25">
      <c r="A73" s="42"/>
      <c r="B73" s="44" t="s">
        <v>63</v>
      </c>
      <c r="C73" s="45"/>
      <c r="D73" s="46"/>
      <c r="E73" s="47"/>
      <c r="F73" s="47"/>
      <c r="G73" s="47">
        <f>SUM(G6:G71)</f>
        <v>4254383.3499999996</v>
      </c>
      <c r="H73" s="48"/>
      <c r="I73" s="48"/>
      <c r="J73" s="48">
        <f>SUM(J6:J71)</f>
        <v>4349539.71</v>
      </c>
      <c r="K73" s="48"/>
      <c r="L73" s="48">
        <f>SUM(L6:L71)</f>
        <v>4301961.5299999993</v>
      </c>
      <c r="M73" s="46"/>
      <c r="N73" s="46"/>
      <c r="O73" s="46"/>
    </row>
    <row r="74" spans="1:15" ht="35.25" customHeight="1" x14ac:dyDescent="0.25">
      <c r="A74" s="37"/>
      <c r="B74" s="38"/>
      <c r="C74" s="38"/>
      <c r="D74" s="39"/>
      <c r="E74" s="39"/>
      <c r="F74" s="39"/>
      <c r="G74" s="39"/>
      <c r="H74" s="38"/>
      <c r="I74" s="38"/>
      <c r="J74" s="38"/>
      <c r="K74" s="38"/>
      <c r="L74" s="38"/>
      <c r="M74" s="39"/>
      <c r="N74" s="39"/>
      <c r="O74" s="39"/>
    </row>
    <row r="75" spans="1:15" ht="60" customHeight="1" x14ac:dyDescent="0.25">
      <c r="A75" s="37"/>
      <c r="B75" s="51" t="s">
        <v>132</v>
      </c>
      <c r="C75" s="51"/>
      <c r="D75" s="52"/>
      <c r="E75" s="51"/>
      <c r="F75" s="51"/>
      <c r="G75" s="51"/>
      <c r="H75" s="52"/>
      <c r="I75" s="52"/>
      <c r="J75" s="51" t="s">
        <v>65</v>
      </c>
      <c r="K75" s="49"/>
      <c r="M75" s="39"/>
      <c r="N75" s="39"/>
      <c r="O75" s="39"/>
    </row>
    <row r="76" spans="1:15" ht="43.5" customHeight="1" x14ac:dyDescent="0.25">
      <c r="A76" s="37"/>
      <c r="B76" s="51" t="s">
        <v>133</v>
      </c>
      <c r="C76" s="51"/>
      <c r="D76" s="52"/>
      <c r="E76" s="51"/>
      <c r="F76" s="51"/>
      <c r="G76" s="51"/>
      <c r="H76" s="39"/>
      <c r="I76" s="53"/>
      <c r="J76" s="51" t="s">
        <v>64</v>
      </c>
      <c r="K76" s="12"/>
      <c r="M76" s="39"/>
      <c r="N76" s="39"/>
      <c r="O76" s="39"/>
    </row>
    <row r="77" spans="1:15" ht="45" customHeight="1" x14ac:dyDescent="0.25">
      <c r="A77" s="37"/>
      <c r="B77" s="51" t="s">
        <v>134</v>
      </c>
      <c r="C77" s="51"/>
      <c r="D77" s="52"/>
      <c r="E77" s="51"/>
      <c r="F77" s="51"/>
      <c r="G77" s="51"/>
      <c r="H77" s="39"/>
      <c r="I77" s="53"/>
      <c r="J77" s="51" t="s">
        <v>135</v>
      </c>
      <c r="K77" s="12"/>
      <c r="M77" s="39"/>
      <c r="N77" s="39"/>
      <c r="O77" s="39"/>
    </row>
    <row r="78" spans="1:15" ht="51.75" customHeight="1" x14ac:dyDescent="0.25">
      <c r="A78" s="37"/>
      <c r="B78" s="51" t="s">
        <v>136</v>
      </c>
      <c r="C78" s="51"/>
      <c r="D78" s="52"/>
      <c r="E78" s="51"/>
      <c r="F78" s="51"/>
      <c r="G78" s="51"/>
      <c r="H78" s="39"/>
      <c r="I78" s="53"/>
      <c r="J78" s="51" t="s">
        <v>137</v>
      </c>
      <c r="K78" s="12"/>
      <c r="M78" s="39"/>
      <c r="N78" s="39"/>
      <c r="O78" s="39"/>
    </row>
    <row r="79" spans="1:15" ht="60" customHeight="1" x14ac:dyDescent="0.25">
      <c r="A79" s="37"/>
      <c r="B79" s="51" t="s">
        <v>138</v>
      </c>
      <c r="C79" s="51"/>
      <c r="D79" s="52"/>
      <c r="E79" s="51"/>
      <c r="F79" s="51"/>
      <c r="G79" s="51"/>
      <c r="H79" s="39"/>
      <c r="I79" s="53"/>
      <c r="J79" s="51" t="s">
        <v>139</v>
      </c>
      <c r="K79" s="12"/>
      <c r="M79" s="39"/>
      <c r="N79" s="39"/>
      <c r="O79" s="39"/>
    </row>
    <row r="80" spans="1:15" ht="48.75" customHeight="1" x14ac:dyDescent="0.25">
      <c r="A80" s="37"/>
      <c r="B80" s="51" t="s">
        <v>140</v>
      </c>
      <c r="C80" s="51"/>
      <c r="D80" s="52"/>
      <c r="E80" s="51"/>
      <c r="F80" s="51"/>
      <c r="G80" s="51"/>
      <c r="H80" s="39"/>
      <c r="I80" s="53"/>
      <c r="J80" s="51" t="s">
        <v>141</v>
      </c>
      <c r="K80" s="12"/>
      <c r="M80" s="39"/>
      <c r="N80" s="39"/>
      <c r="O80" s="39"/>
    </row>
    <row r="81" spans="1:15" ht="36.75" customHeight="1" x14ac:dyDescent="0.25">
      <c r="A81" s="37"/>
      <c r="B81" s="51" t="s">
        <v>66</v>
      </c>
      <c r="C81" s="51"/>
      <c r="D81" s="52"/>
      <c r="E81" s="51"/>
      <c r="F81" s="51"/>
      <c r="G81" s="51"/>
      <c r="H81" s="39"/>
      <c r="I81" s="53"/>
      <c r="J81" s="51" t="s">
        <v>67</v>
      </c>
      <c r="K81" s="12"/>
      <c r="M81" s="39"/>
      <c r="N81" s="39"/>
      <c r="O81" s="39"/>
    </row>
    <row r="82" spans="1:15" ht="32.25" customHeight="1" x14ac:dyDescent="0.25">
      <c r="A82" s="37"/>
      <c r="B82" s="2"/>
      <c r="C82" s="3"/>
      <c r="D82" s="43"/>
      <c r="E82" s="43"/>
      <c r="F82" s="43"/>
      <c r="G82" s="43"/>
      <c r="H82" s="43"/>
      <c r="I82" s="50"/>
      <c r="J82" s="50"/>
      <c r="K82" s="38"/>
      <c r="L82" s="38"/>
      <c r="M82" s="39"/>
      <c r="N82" s="39"/>
      <c r="O82" s="39"/>
    </row>
    <row r="83" spans="1:15" ht="33" customHeight="1" x14ac:dyDescent="0.25">
      <c r="A83" s="37"/>
      <c r="B83" s="2"/>
      <c r="C83" s="3"/>
      <c r="D83" s="43"/>
      <c r="E83" s="43"/>
      <c r="F83" s="43"/>
      <c r="G83" s="43"/>
      <c r="H83" s="43"/>
      <c r="I83" s="50"/>
      <c r="J83" s="50"/>
      <c r="K83" s="38"/>
      <c r="L83" s="38"/>
      <c r="M83" s="39"/>
      <c r="N83" s="39"/>
      <c r="O83" s="39"/>
    </row>
    <row r="84" spans="1:15" ht="60" customHeight="1" x14ac:dyDescent="0.25">
      <c r="A84" s="37"/>
      <c r="B84" s="2"/>
      <c r="C84" s="3"/>
      <c r="D84" s="43"/>
      <c r="E84" s="43"/>
      <c r="F84" s="43"/>
      <c r="G84" s="43"/>
      <c r="H84" s="43"/>
      <c r="I84" s="50"/>
      <c r="J84" s="50"/>
      <c r="K84" s="38"/>
      <c r="L84" s="38"/>
      <c r="M84" s="39"/>
      <c r="N84" s="39"/>
      <c r="O84" s="39"/>
    </row>
  </sheetData>
  <mergeCells count="2">
    <mergeCell ref="A2:O2"/>
    <mergeCell ref="A5:O5"/>
  </mergeCells>
  <pageMargins left="0.70866141732283472" right="0.70866141732283472" top="0.55118110236220474" bottom="0.55118110236220474" header="0.31496062992125984" footer="0.31496062992125984"/>
  <pageSetup paperSize="9" scale="43" orientation="landscape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2024-03-05T09:02:06Z</dcterms:modified>
</cp:coreProperties>
</file>