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filterPrivacy="1"/>
  <xr:revisionPtr revIDLastSave="0" documentId="8_{36906169-0B75-4C1F-B796-205AC1939512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Аркуш1" sheetId="1" r:id="rId1"/>
    <sheet name="Аркуш2" sheetId="2" r:id="rId2"/>
  </sheets>
  <definedNames>
    <definedName name="_xlnm.Print_Titles" localSheetId="0">Аркуш1!$4:$5</definedName>
    <definedName name="_xlnm.Print_Area" localSheetId="0">Аркуш1!$A$1:$O$22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J9" i="1"/>
  <c r="J7" i="1"/>
  <c r="I7" i="1" l="1"/>
  <c r="I8" i="1"/>
  <c r="I9" i="1"/>
  <c r="K8" i="1" l="1"/>
  <c r="G8" i="1"/>
  <c r="K7" i="1"/>
  <c r="G7" i="1"/>
  <c r="K9" i="1"/>
  <c r="G9" i="1"/>
  <c r="K11" i="1" l="1"/>
  <c r="G11" i="1"/>
  <c r="I11" i="1"/>
</calcChain>
</file>

<file path=xl/sharedStrings.xml><?xml version="1.0" encoding="utf-8"?>
<sst xmlns="http://schemas.openxmlformats.org/spreadsheetml/2006/main" count="46" uniqueCount="42">
  <si>
    <t>№</t>
  </si>
  <si>
    <t>компл</t>
  </si>
  <si>
    <t>паков</t>
  </si>
  <si>
    <t>Міжнародна непатентована назва лікарського засобу / Назва медичного виробу</t>
  </si>
  <si>
    <t>Форма випуску</t>
  </si>
  <si>
    <t>Код та назва національного класифікатору медичного виробу</t>
  </si>
  <si>
    <t>Відомості про державну реєстрацію/технічний регламент</t>
  </si>
  <si>
    <t xml:space="preserve">Цінова пропозиція фірми №1,  з ПДВ, за 1 одиницю, грн. </t>
  </si>
  <si>
    <t>Загальна сума, грн.</t>
  </si>
  <si>
    <r>
      <t xml:space="preserve">ЛОТ 1 Реагенти до автоматичних аналізаторів закритого типу Architect </t>
    </r>
    <r>
      <rPr>
        <b/>
        <i/>
        <sz val="12"/>
        <rFont val="Times New Roman"/>
        <family val="1"/>
        <charset val="204"/>
      </rPr>
      <t>i</t>
    </r>
    <r>
      <rPr>
        <b/>
        <sz val="12"/>
        <rFont val="Times New Roman"/>
        <family val="1"/>
        <charset val="204"/>
      </rPr>
      <t>1000</t>
    </r>
    <r>
      <rPr>
        <b/>
        <i/>
        <sz val="12"/>
        <rFont val="Times New Roman"/>
        <family val="1"/>
        <charset val="204"/>
      </rPr>
      <t>SR (закрита система)</t>
    </r>
    <r>
      <rPr>
        <b/>
        <sz val="12"/>
        <rFont val="Times New Roman"/>
        <family val="1"/>
        <charset val="204"/>
      </rPr>
      <t>:</t>
    </r>
  </si>
  <si>
    <t>ARCHITEСT Tacrolimus калібратори ARCHITEСT Tacrolimus Calibrators</t>
  </si>
  <si>
    <t>ARCHITEСT Tacrolimus набір реагентів ARCHITEСT Tacrolimus Reagnt kit</t>
  </si>
  <si>
    <t>55443 
Такролімус, терапевтичний лікарський моніторинг IVD, калібратор</t>
  </si>
  <si>
    <t>Декларація про відповідність DOC-1L77-UKR-v.1M
від 10.05.2017</t>
  </si>
  <si>
    <t xml:space="preserve">61025 
Такролімус терапевтичний лікарський моніторинг ІВД, набір, імунохемілюмінесцентний аналіз </t>
  </si>
  <si>
    <t>Декларація про відповідність DOC-1L77-UKR-v.1M
 від 10.05.2017</t>
  </si>
  <si>
    <t xml:space="preserve">НАЦІОНАЛЬНИЙ КЛАСИФІКАТОР УКРАЇНИ
Єдиний закупівельний словник ДК 021:2015  </t>
  </si>
  <si>
    <t>Код ДК 021:2015 – 33696500-0 - Лабораторні реактиви</t>
  </si>
  <si>
    <t>Загальна кількість</t>
  </si>
  <si>
    <t xml:space="preserve">Цінова пропозиція фірми №2,  з ПДВ, за 1 одиницю, грн. </t>
  </si>
  <si>
    <t>Ціна середня, з ПДВ, грн.</t>
  </si>
  <si>
    <t>Загальна сума фірми №2, грн.</t>
  </si>
  <si>
    <t>Всього</t>
  </si>
  <si>
    <t>Голова робочої групи:             Медичний директор  з медичних питань НДСЛ "ОХМАТДИТ" МОЗ України</t>
  </si>
  <si>
    <t>Т.П. Іванова</t>
  </si>
  <si>
    <t>Члени робочої групи:               Медичний директор  НДСЛ "ОХМАТДИТ" МОЗ України</t>
  </si>
  <si>
    <t>С.С.Чернишук</t>
  </si>
  <si>
    <t>Медичний директор з поліклінічної роботи</t>
  </si>
  <si>
    <t>В.А. Сова</t>
  </si>
  <si>
    <t>Заступник генерального директора з економічних питань</t>
  </si>
  <si>
    <t>Н.М. Мирута</t>
  </si>
  <si>
    <t>Завідувач Українського Референс-центру з клінічної лабораторної діагностики та метрологі</t>
  </si>
  <si>
    <t>В.Г. Яновська</t>
  </si>
  <si>
    <t>Завідувач відділом імуногістохімічних досліджень дитячого патологоанатомічного відділення</t>
  </si>
  <si>
    <t>О.В. Виставних</t>
  </si>
  <si>
    <t>Завідувач лабораторії медико-генетичного центру</t>
  </si>
  <si>
    <t>Н.В. Ольхович</t>
  </si>
  <si>
    <t>ARCHITECT Probe Conditioning Solution Розчин ARCHITECT Probe Conditioning Solution</t>
  </si>
  <si>
    <t>59058 Мийний/очищувальний  розчин IVD (діагностика
in vitro ) для автоматизованих/ напівавтоматизованих
систем</t>
  </si>
  <si>
    <t>Декларація про відповідність DOC-1L56-UKR-v.1від 03.05.2017</t>
  </si>
  <si>
    <r>
      <t>Медико-технічні вимоги на закупівлю реагентів та витратних матеріалів для Референс-лабораторії з лабораторної діагностики онкогематологічних захворювань Українського Референс-центру з клінічної лабораторної діагностики та метрології для</t>
    </r>
    <r>
      <rPr>
        <b/>
        <sz val="16"/>
        <color theme="1"/>
        <rFont val="Times New Roman"/>
        <family val="1"/>
        <charset val="204"/>
      </rPr>
      <t xml:space="preserve"> органної трансплантації</t>
    </r>
    <r>
      <rPr>
        <b/>
        <sz val="14"/>
        <color theme="1"/>
        <rFont val="Times New Roman"/>
        <family val="1"/>
        <charset val="204"/>
      </rPr>
      <t xml:space="preserve"> в 2024 році </t>
    </r>
  </si>
  <si>
    <t>ОБГРУНТУВАННЯ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</si>
</sst>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indexed="8"/>
      <name val="Arial"/>
      <family val="2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9" fillId="0" borderId="0"/>
  </cellStyleXfs>
  <cellXfs count="30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/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/>
    <xf numFmtId="0" fontId="2" fillId="0" borderId="0" xfId="0" applyFont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/>
    <xf numFmtId="4" fontId="1" fillId="0" borderId="1" xfId="0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top" wrapText="1"/>
    </xf>
    <xf numFmtId="4" fontId="6" fillId="0" borderId="0" xfId="0" applyNumberFormat="1" applyFont="1" applyFill="1"/>
    <xf numFmtId="4" fontId="10" fillId="0" borderId="0" xfId="0" applyNumberFormat="1" applyFont="1" applyFill="1"/>
    <xf numFmtId="0" fontId="6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</cellXfs>
  <cellStyles count="2">
    <cellStyle name="Excel Built-in Normal" xfId="1" xr:uid="{8AAAF295-CA9D-4A8C-95DB-9C9E372E3124}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0"/>
  <sheetViews>
    <sheetView tabSelected="1" zoomScale="70" zoomScaleNormal="70" workbookViewId="0">
      <selection activeCell="R9" sqref="R9"/>
    </sheetView>
  </sheetViews>
  <sheetFormatPr defaultRowHeight="15" x14ac:dyDescent="0.25"/>
  <cols>
    <col min="2" max="2" width="5.85546875" customWidth="1"/>
    <col min="3" max="3" width="42.42578125" customWidth="1"/>
    <col min="4" max="5" width="11.28515625" style="4" customWidth="1"/>
    <col min="6" max="6" width="12.7109375" style="4" customWidth="1"/>
    <col min="7" max="11" width="17.140625" style="4" customWidth="1"/>
    <col min="12" max="12" width="24.28515625" style="4" customWidth="1"/>
    <col min="13" max="13" width="29.140625" style="4" customWidth="1"/>
    <col min="14" max="14" width="26.42578125" style="4" customWidth="1"/>
    <col min="15" max="17" width="9.140625" style="4"/>
    <col min="18" max="18" width="30.7109375" style="4" customWidth="1"/>
    <col min="19" max="20" width="9.140625" style="4"/>
  </cols>
  <sheetData>
    <row r="1" spans="1:20" x14ac:dyDescent="0.25">
      <c r="A1" s="4"/>
      <c r="B1" s="4"/>
      <c r="C1" s="4"/>
    </row>
    <row r="2" spans="1:20" ht="18.75" x14ac:dyDescent="0.3">
      <c r="A2" s="4"/>
      <c r="B2" s="4"/>
      <c r="C2" s="4"/>
      <c r="E2" s="28" t="s">
        <v>41</v>
      </c>
      <c r="F2" s="29"/>
      <c r="G2" s="29"/>
      <c r="H2" s="29"/>
      <c r="I2" s="29"/>
      <c r="J2" s="29"/>
      <c r="K2" s="29"/>
    </row>
    <row r="3" spans="1:20" ht="78.75" customHeight="1" x14ac:dyDescent="0.25">
      <c r="A3" s="4"/>
      <c r="B3" s="27" t="s">
        <v>40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20" ht="85.5" x14ac:dyDescent="0.25">
      <c r="A4" s="4"/>
      <c r="B4" s="7" t="s">
        <v>0</v>
      </c>
      <c r="C4" s="7" t="s">
        <v>3</v>
      </c>
      <c r="D4" s="2" t="s">
        <v>4</v>
      </c>
      <c r="E4" s="2" t="s">
        <v>18</v>
      </c>
      <c r="F4" s="2" t="s">
        <v>7</v>
      </c>
      <c r="G4" s="8" t="s">
        <v>8</v>
      </c>
      <c r="H4" s="2" t="s">
        <v>19</v>
      </c>
      <c r="I4" s="2" t="s">
        <v>21</v>
      </c>
      <c r="J4" s="2" t="s">
        <v>20</v>
      </c>
      <c r="K4" s="8" t="s">
        <v>8</v>
      </c>
      <c r="L4" s="11" t="s">
        <v>16</v>
      </c>
      <c r="M4" s="8" t="s">
        <v>5</v>
      </c>
      <c r="N4" s="9" t="s">
        <v>6</v>
      </c>
    </row>
    <row r="5" spans="1:20" x14ac:dyDescent="0.25">
      <c r="A5" s="4"/>
      <c r="B5" s="10">
        <v>1</v>
      </c>
      <c r="C5" s="10">
        <v>2</v>
      </c>
      <c r="D5" s="10">
        <v>3</v>
      </c>
      <c r="E5" s="10">
        <v>4</v>
      </c>
      <c r="F5" s="10">
        <v>6</v>
      </c>
      <c r="G5" s="10">
        <v>7</v>
      </c>
      <c r="H5" s="10">
        <v>9</v>
      </c>
      <c r="I5" s="10">
        <v>10</v>
      </c>
      <c r="J5" s="10">
        <v>11</v>
      </c>
      <c r="K5" s="10">
        <v>12</v>
      </c>
      <c r="L5" s="10">
        <v>13</v>
      </c>
      <c r="M5" s="10">
        <v>14</v>
      </c>
      <c r="N5" s="10">
        <v>15</v>
      </c>
    </row>
    <row r="6" spans="1:20" s="5" customFormat="1" ht="36" customHeight="1" x14ac:dyDescent="0.25">
      <c r="A6" s="12"/>
      <c r="B6" s="26" t="s">
        <v>9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12"/>
      <c r="P6" s="12"/>
      <c r="Q6" s="12"/>
      <c r="R6" s="12"/>
      <c r="S6" s="12"/>
      <c r="T6" s="12"/>
    </row>
    <row r="7" spans="1:20" s="4" customFormat="1" ht="87.75" customHeight="1" x14ac:dyDescent="0.25">
      <c r="B7" s="19">
        <v>1</v>
      </c>
      <c r="C7" s="6" t="s">
        <v>37</v>
      </c>
      <c r="D7" s="1" t="s">
        <v>2</v>
      </c>
      <c r="E7" s="1">
        <v>0.25</v>
      </c>
      <c r="F7" s="22">
        <v>9394.6</v>
      </c>
      <c r="G7" s="3">
        <f>E7*F7</f>
        <v>2348.65</v>
      </c>
      <c r="H7" s="22">
        <v>10165</v>
      </c>
      <c r="I7" s="3">
        <f>E7*H7</f>
        <v>2541.25</v>
      </c>
      <c r="J7" s="3">
        <f>(F7+H7)/2</f>
        <v>9779.7999999999993</v>
      </c>
      <c r="K7" s="3">
        <f>E7*J7</f>
        <v>2444.9499999999998</v>
      </c>
      <c r="L7" s="15" t="s">
        <v>17</v>
      </c>
      <c r="M7" s="23" t="s">
        <v>38</v>
      </c>
      <c r="N7" s="15" t="s">
        <v>39</v>
      </c>
    </row>
    <row r="8" spans="1:20" s="4" customFormat="1" ht="69" customHeight="1" x14ac:dyDescent="0.25">
      <c r="B8" s="19">
        <v>2</v>
      </c>
      <c r="C8" s="14" t="s">
        <v>10</v>
      </c>
      <c r="D8" s="13" t="s">
        <v>1</v>
      </c>
      <c r="E8" s="1">
        <v>1</v>
      </c>
      <c r="F8" s="22">
        <v>5932.08</v>
      </c>
      <c r="G8" s="3">
        <f>E8*F8</f>
        <v>5932.08</v>
      </c>
      <c r="H8" s="3">
        <v>6313</v>
      </c>
      <c r="I8" s="3">
        <f>E8*H8</f>
        <v>6313</v>
      </c>
      <c r="J8" s="3">
        <f t="shared" ref="J8:J9" si="0">(F8+H8)/2</f>
        <v>6122.54</v>
      </c>
      <c r="K8" s="3">
        <f>E8*J8</f>
        <v>6122.54</v>
      </c>
      <c r="L8" s="15" t="s">
        <v>17</v>
      </c>
      <c r="M8" s="13" t="s">
        <v>12</v>
      </c>
      <c r="N8" s="13" t="s">
        <v>13</v>
      </c>
    </row>
    <row r="9" spans="1:20" s="4" customFormat="1" ht="79.5" customHeight="1" x14ac:dyDescent="0.25">
      <c r="B9" s="19">
        <v>3</v>
      </c>
      <c r="C9" s="14" t="s">
        <v>11</v>
      </c>
      <c r="D9" s="13" t="s">
        <v>1</v>
      </c>
      <c r="E9" s="1">
        <v>1</v>
      </c>
      <c r="F9" s="22">
        <v>25145</v>
      </c>
      <c r="G9" s="3">
        <f>E9*F9</f>
        <v>25145</v>
      </c>
      <c r="H9" s="3">
        <v>26322</v>
      </c>
      <c r="I9" s="3">
        <f>E9*H9</f>
        <v>26322</v>
      </c>
      <c r="J9" s="3">
        <f t="shared" si="0"/>
        <v>25733.5</v>
      </c>
      <c r="K9" s="3">
        <f>E9*J9</f>
        <v>25733.5</v>
      </c>
      <c r="L9" s="15" t="s">
        <v>17</v>
      </c>
      <c r="M9" s="13" t="s">
        <v>14</v>
      </c>
      <c r="N9" s="13" t="s">
        <v>15</v>
      </c>
    </row>
    <row r="11" spans="1:20" ht="15.75" x14ac:dyDescent="0.25">
      <c r="C11" s="16" t="s">
        <v>22</v>
      </c>
      <c r="D11" s="17"/>
      <c r="E11" s="17"/>
      <c r="F11" s="17"/>
      <c r="G11" s="24">
        <f>SUM(G7:G9)</f>
        <v>33425.729999999996</v>
      </c>
      <c r="H11" s="17"/>
      <c r="I11" s="25">
        <f>SUM(I7:I9)</f>
        <v>35176.25</v>
      </c>
      <c r="J11" s="17"/>
      <c r="K11" s="25">
        <f>SUM(K7:K9)</f>
        <v>34300.99</v>
      </c>
    </row>
    <row r="14" spans="1:20" ht="36.75" customHeight="1" x14ac:dyDescent="0.25">
      <c r="C14" s="18" t="s">
        <v>23</v>
      </c>
      <c r="D14" s="18"/>
      <c r="E14" s="20"/>
      <c r="F14" s="18"/>
      <c r="G14" s="18"/>
      <c r="H14" s="20"/>
      <c r="I14" s="20"/>
      <c r="J14" s="20"/>
      <c r="K14" s="20" t="s">
        <v>24</v>
      </c>
    </row>
    <row r="15" spans="1:20" ht="36.75" customHeight="1" x14ac:dyDescent="0.25">
      <c r="C15" s="18" t="s">
        <v>25</v>
      </c>
      <c r="D15" s="18"/>
      <c r="E15" s="20"/>
      <c r="F15" s="18"/>
      <c r="G15" s="18"/>
      <c r="H15" s="21"/>
      <c r="I15" s="21"/>
      <c r="K15" s="20" t="s">
        <v>26</v>
      </c>
    </row>
    <row r="16" spans="1:20" ht="42.75" customHeight="1" x14ac:dyDescent="0.25">
      <c r="C16" s="18" t="s">
        <v>27</v>
      </c>
      <c r="D16" s="18"/>
      <c r="E16" s="20"/>
      <c r="F16" s="18"/>
      <c r="G16" s="18"/>
      <c r="H16" s="21"/>
      <c r="I16" s="21"/>
      <c r="K16" s="20" t="s">
        <v>28</v>
      </c>
    </row>
    <row r="17" spans="3:11" ht="34.5" customHeight="1" x14ac:dyDescent="0.25">
      <c r="C17" s="18" t="s">
        <v>29</v>
      </c>
      <c r="D17" s="18"/>
      <c r="E17" s="20"/>
      <c r="F17" s="18"/>
      <c r="G17" s="18"/>
      <c r="H17" s="21"/>
      <c r="I17" s="21"/>
      <c r="K17" s="20" t="s">
        <v>30</v>
      </c>
    </row>
    <row r="18" spans="3:11" ht="38.25" customHeight="1" x14ac:dyDescent="0.25">
      <c r="C18" s="18" t="s">
        <v>31</v>
      </c>
      <c r="D18" s="18"/>
      <c r="E18" s="20"/>
      <c r="F18" s="18"/>
      <c r="G18" s="18"/>
      <c r="H18" s="21"/>
      <c r="I18" s="21"/>
      <c r="K18" s="20" t="s">
        <v>32</v>
      </c>
    </row>
    <row r="19" spans="3:11" ht="33" customHeight="1" x14ac:dyDescent="0.25">
      <c r="C19" s="18" t="s">
        <v>33</v>
      </c>
      <c r="D19" s="18"/>
      <c r="E19" s="20"/>
      <c r="F19" s="18"/>
      <c r="G19" s="18"/>
      <c r="H19" s="21"/>
      <c r="I19" s="21"/>
      <c r="K19" s="20" t="s">
        <v>34</v>
      </c>
    </row>
    <row r="20" spans="3:11" ht="44.25" customHeight="1" x14ac:dyDescent="0.25">
      <c r="C20" s="18" t="s">
        <v>35</v>
      </c>
      <c r="D20" s="18"/>
      <c r="E20" s="20"/>
      <c r="F20" s="18"/>
      <c r="G20" s="18"/>
      <c r="H20" s="21"/>
      <c r="I20" s="21"/>
      <c r="K20" s="20" t="s">
        <v>36</v>
      </c>
    </row>
  </sheetData>
  <mergeCells count="3">
    <mergeCell ref="B6:N6"/>
    <mergeCell ref="B3:N3"/>
    <mergeCell ref="E2:K2"/>
  </mergeCells>
  <pageMargins left="0" right="0" top="0" bottom="0" header="0.31496062992125984" footer="0.31496062992125984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Аркуш1</vt:lpstr>
      <vt:lpstr>Аркуш2</vt:lpstr>
      <vt:lpstr>Аркуш1!Заголовки_для_друку</vt:lpstr>
      <vt:lpstr>Аркуш1!Область_друку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2024-07-04T11:14:21Z</dcterms:modified>
</cp:coreProperties>
</file>