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8_{7120263A-9D06-47E3-90DD-E850F4EAB312}" xr6:coauthVersionLast="36" xr6:coauthVersionMax="36" xr10:uidLastSave="{00000000-0000-0000-0000-000000000000}"/>
  <bookViews>
    <workbookView xWindow="0" yWindow="0" windowWidth="14370" windowHeight="7350" xr2:uid="{00000000-000D-0000-FFFF-FFFF00000000}"/>
  </bookViews>
  <sheets>
    <sheet name="ЗЦП" sheetId="1" r:id="rId1"/>
    <sheet name="Торги економія по торгам" sheetId="2" r:id="rId2"/>
  </sheets>
  <definedNames>
    <definedName name="_xlnm.Print_Area" localSheetId="0">ЗЦП!$A$1:$H$21</definedName>
  </definedNames>
  <calcPr calcId="191029"/>
</workbook>
</file>

<file path=xl/calcChain.xml><?xml version="1.0" encoding="utf-8"?>
<calcChain xmlns="http://schemas.openxmlformats.org/spreadsheetml/2006/main">
  <c r="G17" i="1" l="1"/>
  <c r="H17" i="1" s="1"/>
  <c r="G18" i="1"/>
  <c r="H18" i="1" s="1"/>
  <c r="G19" i="1"/>
  <c r="H19" i="1" s="1"/>
  <c r="G16" i="1"/>
  <c r="H16" i="1" s="1"/>
  <c r="G10" i="1"/>
  <c r="H10" i="1" s="1"/>
  <c r="I4" i="2" l="1"/>
  <c r="J4" i="2" s="1"/>
  <c r="I3" i="2"/>
  <c r="J3" i="2" s="1"/>
  <c r="J5" i="2" l="1"/>
  <c r="G12" i="1"/>
  <c r="H12" i="1" s="1"/>
  <c r="G11" i="1"/>
  <c r="H11" i="1" s="1"/>
  <c r="G9" i="1"/>
  <c r="H9" i="1" s="1"/>
  <c r="G8" i="1"/>
  <c r="H8" i="1" s="1"/>
  <c r="G7" i="1"/>
  <c r="H7" i="1" s="1"/>
  <c r="G5" i="1" l="1"/>
  <c r="H5" i="1" s="1"/>
  <c r="G4" i="1"/>
  <c r="H4" i="1" s="1"/>
  <c r="G6" i="1" l="1"/>
  <c r="H6" i="1" s="1"/>
  <c r="G13" i="1"/>
  <c r="H13" i="1" s="1"/>
  <c r="G14" i="1"/>
  <c r="H14" i="1" s="1"/>
  <c r="G15" i="1"/>
  <c r="H15" i="1" s="1"/>
  <c r="H20" i="1" l="1"/>
</calcChain>
</file>

<file path=xl/sharedStrings.xml><?xml version="1.0" encoding="utf-8"?>
<sst xmlns="http://schemas.openxmlformats.org/spreadsheetml/2006/main" count="84" uniqueCount="51">
  <si>
    <t>Медичний клей для закриття шкірних ран, 0.4г.</t>
  </si>
  <si>
    <t>шт</t>
  </si>
  <si>
    <t xml:space="preserve">Медичний клей для закриття шкірних ран, 0.8г. </t>
  </si>
  <si>
    <t>Матеріал колагеновий, плівка GENTA-FOIL resorb з гентаміцином 2,5см х2,5см</t>
  </si>
  <si>
    <t>Резолон USP4-0 синій, довжина 75см, зворотньо-ріжуча голка 18мм, 3/8 кола</t>
  </si>
  <si>
    <t>Ціна без ПДВ, грн.</t>
  </si>
  <si>
    <t>Ціна з ПДВ, грн</t>
  </si>
  <si>
    <t>Сума з ПДВ, грн.</t>
  </si>
  <si>
    <t>Одиниця виміру</t>
  </si>
  <si>
    <t>Кількість</t>
  </si>
  <si>
    <t>Поліестер USP2-0 зелений, довжина 75см, зворотньо-ріжуча голка 30мм, 3/8 кола</t>
  </si>
  <si>
    <t>Нержавіюча сталь USP6, 4*45см, з кол.голками з ріж.вістр.50мм, вел.діам, 1/2кола</t>
  </si>
  <si>
    <t>ПГА Ресорба USP6-0 фіолет. 45см, дві звор-ріж шпат голки преміум 8 мм, 1/4 кола</t>
  </si>
  <si>
    <t>ПГА Ресорба USP7-0 фіолет. 45см, дві звор-ріж шпат голки преміум 7 мм, 3/8 кола</t>
  </si>
  <si>
    <t xml:space="preserve">ПГА Ресорба USP8-0 фіол, нитка 30 см, звор-ріж.шпат. голка преміум 6мм, 3/8кола </t>
  </si>
  <si>
    <t>Код НК 2023</t>
  </si>
  <si>
    <t>№ з/п</t>
  </si>
  <si>
    <t>13909 - Хірургічна поліпропіленова нитка</t>
  </si>
  <si>
    <t>38000 - Нитка хірургічна поліамідна, мононитка</t>
  </si>
  <si>
    <t>13906 - Шовний матеріал, поліестер</t>
  </si>
  <si>
    <t xml:space="preserve"> 13908 - Шовний матеріал, полігліколева кислота</t>
  </si>
  <si>
    <t>Матеріал колагеновий, біоматрикс RESODURA стерильний, без покриття 2,5смх 2,5см</t>
  </si>
  <si>
    <t>48156 - Колагеновий гемостатик
протимікробний</t>
  </si>
  <si>
    <t>34164 - Клей для шкіри</t>
  </si>
  <si>
    <t>Медико-технічні вимоги</t>
  </si>
  <si>
    <t>48155 - Протез твердої мозкової оболонки біоматриксний</t>
  </si>
  <si>
    <t>Резолон USP3-0 синій, довжина 75см, зворотньо-ріжуча голка 24мм, 3/8 кола</t>
  </si>
  <si>
    <t>Нейлон моно USP 6-0 чорний, довжина 45 см, голка зворотньо-ріжуча 13мм, 3/8 кола</t>
  </si>
  <si>
    <t>Нейлон моно USP7-0 чорний, довж. 45см, голка звор-ріж типу преміум 7мм, 3/8кола</t>
  </si>
  <si>
    <t>15971 - Шовний хірургічний матеріал із нержавкої сталі, мононитка</t>
  </si>
  <si>
    <t>ПГА Ресорба USP4-0 фіолетовий, довжина 70см, колюча голка 12мм, 1/2 кола</t>
  </si>
  <si>
    <t>Мопілен USP5-0 синій, довжина 90см, дві колючі голки 17 мм, 1/2 кола</t>
  </si>
  <si>
    <t>ПГА резоквік USP5-0, незабарвлений, довжина 70 см, голка колюча, 17мм, 1/2 кола</t>
  </si>
  <si>
    <t>ПГА Резоквік USP 3-0 незабарвлений, довжина 70см, колюча голка 17 мм, 1/2 кола</t>
  </si>
  <si>
    <t>Очікувана вартість з ПДВ, грн.</t>
  </si>
  <si>
    <t xml:space="preserve">№ згідно запиту </t>
  </si>
  <si>
    <t>Назва виробу медичного</t>
  </si>
  <si>
    <t xml:space="preserve">Ціна за шт. без ПДВ, грн. </t>
  </si>
  <si>
    <t xml:space="preserve">Ціна за шт. з ПДВ, грн. </t>
  </si>
  <si>
    <t>Кількість штук в упаковці</t>
  </si>
  <si>
    <t xml:space="preserve">Медичний клей для закриття кожних ран LiquiBand®  ExceedTM XS, 0,4 г </t>
  </si>
  <si>
    <t xml:space="preserve">Медичний клей для закриття кожних ран  LiquiBand®  ExceedTM, 0,8 г </t>
  </si>
  <si>
    <t xml:space="preserve">Відсутній профіль на ці товари в маркеті </t>
  </si>
  <si>
    <t>Стерильний медичний клей для закриття шкірних ран, що містить мономерну (2-октил-цианоакрилат) суміш і барвник D&amp;C Violet # 2. Має бути в аплікаторі, який упакований в паперово-поліетиленовий пакет. Медичний клей для закриття шкірних ран (0,8 г) міститься у скляній ампулі, що підлягає розбиттю, в пластиковому аплікаторі з губчастим наконечником. Повинен залишатися рідким до нанесення на шкіру. Після нанесення клей полімеризується протягом декількох хвилин, діє як бар'єр для проникнення мікробів, при цьому клейка плівка залишається неушкодженою. Кількість клею має бутиз розрахунку закриття рани (або ран) загальною довжиною до 30 см. Повинен бути розрахованим для повторного інтраопераційного використання протягом 90 хвилин на одному пацієнті.</t>
  </si>
  <si>
    <t xml:space="preserve">Стерильний медичний клей для закриття шкірних ран, що містить мономерну (2-октил-цианоакрилат) суміш і барвник D&amp;C Violet # 2. Має бути в аплікаторі, який упакований в паперово-поліетиленовий пакет. Медичний клей для закриття шкірних ран (0,4 г) міститься у скляній ампулі, що підлягає розбиттю, в пластиковому аплікаторі з губчастим наконечником. Повинен залишатися рідким до нанесення на шкіру. Після нанесення клей полімеризується протягом декількох хвилин, діє як бар'єр для проникнення мікробів, при цьому клейка плівка залишається неушкодженою. Призначений виключно для місцевого застосування, для зведення країв шкіри на ранах після хірургічних розрізів, в тому числі проколи після мінімально інвазивної хірургії, а також простих, ретельно очищених рваних ранах. </t>
  </si>
  <si>
    <t>Торгова назва виробу</t>
  </si>
  <si>
    <t>ПРИМІТКИ</t>
  </si>
  <si>
    <t xml:space="preserve">ДК 021:2015 33140000-3 Медичні матеріали </t>
  </si>
  <si>
    <t>ВСЬОГО:</t>
  </si>
  <si>
    <t xml:space="preserve">Назва товару </t>
  </si>
  <si>
    <t>Обгрунтування технічних, якісних і кількісних характеристик: по предмету закупівлі
за кодом CPV за ДК 021:2015 – 33140000-3 -медичні матеріали (матеріал для хіругічних швів) 
на 2024 рік ЗЦП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</si>
</sst>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1"/>
      <color indexed="8"/>
      <name val="Calibri"/>
      <family val="2"/>
      <charset val="204"/>
    </font>
    <font>
      <sz val="10"/>
      <name val="Arial Cyr"/>
      <family val="2"/>
      <charset val="204"/>
    </font>
    <font>
      <sz val="12"/>
      <color theme="1"/>
      <name val="Times New Roman"/>
      <family val="1"/>
      <charset val="204"/>
    </font>
    <font>
      <sz val="12"/>
      <name val="Times New Roman"/>
      <family val="1"/>
      <charset val="204"/>
    </font>
    <font>
      <b/>
      <sz val="12"/>
      <color theme="1"/>
      <name val="Times New Roman"/>
      <family val="1"/>
      <charset val="204"/>
    </font>
    <font>
      <b/>
      <sz val="12"/>
      <name val="Times New Roman"/>
      <family val="1"/>
      <charset val="204"/>
    </font>
    <font>
      <sz val="12"/>
      <color rgb="FFFF0000"/>
      <name val="Times New Roman"/>
      <family val="1"/>
      <charset val="204"/>
    </font>
    <font>
      <b/>
      <sz val="14"/>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b/>
      <sz val="14"/>
      <color theme="1"/>
      <name val="Calibri"/>
      <family val="2"/>
      <charset val="204"/>
      <scheme val="minor"/>
    </font>
  </fonts>
  <fills count="4">
    <fill>
      <patternFill patternType="none"/>
    </fill>
    <fill>
      <patternFill patternType="gray125"/>
    </fill>
    <fill>
      <patternFill patternType="solid">
        <fgColor indexed="9"/>
        <bgColor indexed="9"/>
      </patternFill>
    </fill>
    <fill>
      <patternFill patternType="solid">
        <fgColor rgb="FFFFFF00"/>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64">
    <xf numFmtId="0" fontId="0" fillId="0" borderId="0" xfId="0"/>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xf numFmtId="0" fontId="3" fillId="0" borderId="0" xfId="0" applyFont="1"/>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2" xfId="0" applyFont="1" applyBorder="1" applyAlignment="1">
      <alignment horizontal="left" vertical="top" wrapText="1"/>
    </xf>
    <xf numFmtId="0" fontId="3" fillId="0" borderId="0" xfId="0" applyFont="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2" borderId="1" xfId="1" applyFont="1" applyFill="1" applyBorder="1" applyAlignment="1">
      <alignment vertical="center" wrapText="1"/>
    </xf>
    <xf numFmtId="0" fontId="4" fillId="0" borderId="1" xfId="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3"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vertical="center" wrapText="1"/>
    </xf>
    <xf numFmtId="0" fontId="9" fillId="0" borderId="0" xfId="0" applyFont="1"/>
    <xf numFmtId="0" fontId="3" fillId="0" borderId="3" xfId="0" applyFont="1" applyBorder="1" applyAlignment="1">
      <alignment horizontal="left" vertical="top"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Alignment="1">
      <alignment horizontal="center" vertical="center"/>
    </xf>
    <xf numFmtId="0" fontId="4" fillId="0" borderId="4" xfId="0" applyFont="1" applyBorder="1" applyAlignment="1">
      <alignment vertical="center" wrapText="1"/>
    </xf>
    <xf numFmtId="2" fontId="10" fillId="3" borderId="2" xfId="0" applyNumberFormat="1" applyFont="1" applyFill="1" applyBorder="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3" borderId="3" xfId="0" applyFont="1" applyFill="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0" fontId="5" fillId="0" borderId="2" xfId="0" applyFont="1" applyBorder="1" applyAlignment="1">
      <alignment horizont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0" fillId="3" borderId="2" xfId="0" applyFont="1" applyFill="1" applyBorder="1" applyAlignment="1">
      <alignment horizontal="center"/>
    </xf>
    <xf numFmtId="0" fontId="10" fillId="0" borderId="5" xfId="0" applyFont="1" applyBorder="1" applyAlignment="1">
      <alignment horizontal="center" vertical="center"/>
    </xf>
    <xf numFmtId="0" fontId="3" fillId="0" borderId="2" xfId="0" applyFont="1" applyFill="1" applyBorder="1" applyAlignment="1">
      <alignment vertical="center" wrapText="1"/>
    </xf>
    <xf numFmtId="0" fontId="3" fillId="0" borderId="0" xfId="0" applyFont="1" applyFill="1"/>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6" fillId="0" borderId="2" xfId="0" applyNumberFormat="1" applyFont="1" applyFill="1" applyBorder="1" applyAlignment="1">
      <alignment horizontal="center" vertical="center" wrapText="1"/>
    </xf>
    <xf numFmtId="0" fontId="4" fillId="0" borderId="2" xfId="2" applyFont="1" applyFill="1" applyBorder="1" applyAlignment="1">
      <alignment horizontal="center" vertical="center"/>
    </xf>
    <xf numFmtId="0" fontId="3" fillId="0" borderId="0" xfId="0" applyFont="1" applyFill="1" applyAlignment="1">
      <alignment horizontal="center" vertical="center"/>
    </xf>
    <xf numFmtId="2" fontId="7" fillId="0" borderId="0" xfId="0" applyNumberFormat="1" applyFont="1" applyFill="1"/>
    <xf numFmtId="2" fontId="4" fillId="0" borderId="2"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2" fontId="4" fillId="0" borderId="2" xfId="2"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xf>
    <xf numFmtId="2" fontId="4" fillId="0" borderId="3" xfId="0" applyNumberFormat="1" applyFont="1" applyFill="1" applyBorder="1" applyAlignment="1" applyProtection="1">
      <alignment horizontal="center" vertical="center" wrapText="1"/>
      <protection locked="0"/>
    </xf>
    <xf numFmtId="2" fontId="4"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4" fillId="0" borderId="2" xfId="0" applyFont="1" applyBorder="1" applyAlignment="1">
      <alignment vertical="center" wrapText="1"/>
    </xf>
    <xf numFmtId="2" fontId="7" fillId="0" borderId="2" xfId="0" applyNumberFormat="1" applyFont="1" applyFill="1" applyBorder="1"/>
    <xf numFmtId="2" fontId="6" fillId="0" borderId="2" xfId="0" applyNumberFormat="1" applyFont="1" applyFill="1" applyBorder="1"/>
    <xf numFmtId="0" fontId="8" fillId="0" borderId="0" xfId="0" applyFont="1" applyAlignment="1">
      <alignment horizontal="center" vertical="center" wrapText="1"/>
    </xf>
    <xf numFmtId="0" fontId="12" fillId="0" borderId="0" xfId="0" applyFont="1" applyAlignment="1">
      <alignment horizontal="center" vertical="center" wrapText="1"/>
    </xf>
  </cellXfs>
  <cellStyles count="3">
    <cellStyle name="Звичайний" xfId="0" builtinId="0"/>
    <cellStyle name="Звичайний 2" xfId="2" xr:uid="{00000000-0005-0000-0000-000001000000}"/>
    <cellStyle name="Обычный_Включені до переліку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0"/>
  <sheetViews>
    <sheetView tabSelected="1" zoomScale="80" zoomScaleNormal="80" workbookViewId="0">
      <selection activeCell="M4" sqref="M4"/>
    </sheetView>
  </sheetViews>
  <sheetFormatPr defaultColWidth="9.140625" defaultRowHeight="15.75" x14ac:dyDescent="0.25"/>
  <cols>
    <col min="1" max="1" width="6.140625" style="7" customWidth="1"/>
    <col min="2" max="2" width="19.42578125" style="10" customWidth="1"/>
    <col min="3" max="3" width="48.85546875" style="8" customWidth="1"/>
    <col min="4" max="4" width="10" style="7" bestFit="1" customWidth="1"/>
    <col min="5" max="5" width="10" style="50" customWidth="1"/>
    <col min="6" max="6" width="11.140625" style="51" customWidth="1"/>
    <col min="7" max="7" width="11.28515625" style="51" customWidth="1"/>
    <col min="8" max="8" width="13.7109375" style="51" customWidth="1"/>
    <col min="9" max="16384" width="9.140625" style="5"/>
  </cols>
  <sheetData>
    <row r="1" spans="1:8" ht="64.5" customHeight="1" x14ac:dyDescent="0.25">
      <c r="A1" s="62" t="s">
        <v>50</v>
      </c>
      <c r="B1" s="63"/>
      <c r="C1" s="63"/>
      <c r="D1" s="63"/>
      <c r="E1" s="63"/>
      <c r="F1" s="63"/>
      <c r="G1" s="63"/>
      <c r="H1" s="63"/>
    </row>
    <row r="3" spans="1:8" ht="60" customHeight="1" x14ac:dyDescent="0.25">
      <c r="A3" s="1" t="s">
        <v>16</v>
      </c>
      <c r="B3" s="1" t="s">
        <v>15</v>
      </c>
      <c r="C3" s="2" t="s">
        <v>49</v>
      </c>
      <c r="D3" s="3" t="s">
        <v>8</v>
      </c>
      <c r="E3" s="46" t="s">
        <v>9</v>
      </c>
      <c r="F3" s="48" t="s">
        <v>5</v>
      </c>
      <c r="G3" s="48" t="s">
        <v>6</v>
      </c>
      <c r="H3" s="48" t="s">
        <v>7</v>
      </c>
    </row>
    <row r="4" spans="1:8" ht="76.900000000000006" customHeight="1" x14ac:dyDescent="0.25">
      <c r="A4" s="11">
        <v>1</v>
      </c>
      <c r="B4" s="12" t="s">
        <v>22</v>
      </c>
      <c r="C4" s="18" t="s">
        <v>3</v>
      </c>
      <c r="D4" s="17" t="s">
        <v>1</v>
      </c>
      <c r="E4" s="47">
        <v>2</v>
      </c>
      <c r="F4" s="52">
        <v>5954</v>
      </c>
      <c r="G4" s="53">
        <f t="shared" ref="G4:G15" si="0">F4*1.07</f>
        <v>6370.7800000000007</v>
      </c>
      <c r="H4" s="53">
        <f>G4*E4</f>
        <v>12741.560000000001</v>
      </c>
    </row>
    <row r="5" spans="1:8" ht="63" x14ac:dyDescent="0.25">
      <c r="A5" s="11">
        <v>2</v>
      </c>
      <c r="B5" s="12" t="s">
        <v>25</v>
      </c>
      <c r="C5" s="18" t="s">
        <v>21</v>
      </c>
      <c r="D5" s="17" t="s">
        <v>1</v>
      </c>
      <c r="E5" s="47">
        <v>2</v>
      </c>
      <c r="F5" s="52">
        <v>6514</v>
      </c>
      <c r="G5" s="53">
        <f t="shared" si="0"/>
        <v>6969.9800000000005</v>
      </c>
      <c r="H5" s="53">
        <f>G5*E5</f>
        <v>13939.960000000001</v>
      </c>
    </row>
    <row r="6" spans="1:8" ht="63" x14ac:dyDescent="0.25">
      <c r="A6" s="11">
        <v>3</v>
      </c>
      <c r="B6" s="12" t="s">
        <v>18</v>
      </c>
      <c r="C6" s="13" t="s">
        <v>4</v>
      </c>
      <c r="D6" s="14" t="s">
        <v>1</v>
      </c>
      <c r="E6" s="49">
        <v>120</v>
      </c>
      <c r="F6" s="54">
        <v>101</v>
      </c>
      <c r="G6" s="55">
        <f t="shared" si="0"/>
        <v>108.07000000000001</v>
      </c>
      <c r="H6" s="56">
        <f>E6*G6</f>
        <v>12968.400000000001</v>
      </c>
    </row>
    <row r="7" spans="1:8" ht="63" x14ac:dyDescent="0.25">
      <c r="A7" s="11">
        <v>4</v>
      </c>
      <c r="B7" s="12" t="s">
        <v>18</v>
      </c>
      <c r="C7" s="13" t="s">
        <v>26</v>
      </c>
      <c r="D7" s="14" t="s">
        <v>1</v>
      </c>
      <c r="E7" s="49">
        <v>120</v>
      </c>
      <c r="F7" s="54">
        <v>105</v>
      </c>
      <c r="G7" s="55">
        <f t="shared" si="0"/>
        <v>112.35000000000001</v>
      </c>
      <c r="H7" s="56">
        <f t="shared" ref="H7:H12" si="1">E7*G7</f>
        <v>13482.000000000002</v>
      </c>
    </row>
    <row r="8" spans="1:8" ht="63" x14ac:dyDescent="0.25">
      <c r="A8" s="11">
        <v>5</v>
      </c>
      <c r="B8" s="12" t="s">
        <v>18</v>
      </c>
      <c r="C8" s="13" t="s">
        <v>27</v>
      </c>
      <c r="D8" s="14" t="s">
        <v>1</v>
      </c>
      <c r="E8" s="49">
        <v>120</v>
      </c>
      <c r="F8" s="54">
        <v>175</v>
      </c>
      <c r="G8" s="55">
        <f t="shared" si="0"/>
        <v>187.25</v>
      </c>
      <c r="H8" s="56">
        <f t="shared" si="1"/>
        <v>22470</v>
      </c>
    </row>
    <row r="9" spans="1:8" ht="63" x14ac:dyDescent="0.25">
      <c r="A9" s="11">
        <v>6</v>
      </c>
      <c r="B9" s="12" t="s">
        <v>18</v>
      </c>
      <c r="C9" s="13" t="s">
        <v>28</v>
      </c>
      <c r="D9" s="14" t="s">
        <v>1</v>
      </c>
      <c r="E9" s="49">
        <v>100</v>
      </c>
      <c r="F9" s="54">
        <v>266</v>
      </c>
      <c r="G9" s="55">
        <f t="shared" si="0"/>
        <v>284.62</v>
      </c>
      <c r="H9" s="56">
        <f t="shared" si="1"/>
        <v>28462</v>
      </c>
    </row>
    <row r="10" spans="1:8" ht="47.25" x14ac:dyDescent="0.25">
      <c r="A10" s="11">
        <v>7</v>
      </c>
      <c r="B10" s="12" t="s">
        <v>19</v>
      </c>
      <c r="C10" s="13" t="s">
        <v>10</v>
      </c>
      <c r="D10" s="14" t="s">
        <v>1</v>
      </c>
      <c r="E10" s="49">
        <v>360</v>
      </c>
      <c r="F10" s="54">
        <v>116</v>
      </c>
      <c r="G10" s="55">
        <f t="shared" si="0"/>
        <v>124.12</v>
      </c>
      <c r="H10" s="56">
        <f t="shared" si="1"/>
        <v>44683.200000000004</v>
      </c>
    </row>
    <row r="11" spans="1:8" ht="78.75" x14ac:dyDescent="0.25">
      <c r="A11" s="11">
        <v>8</v>
      </c>
      <c r="B11" s="12" t="s">
        <v>29</v>
      </c>
      <c r="C11" s="13" t="s">
        <v>11</v>
      </c>
      <c r="D11" s="14" t="s">
        <v>1</v>
      </c>
      <c r="E11" s="49">
        <v>60</v>
      </c>
      <c r="F11" s="54">
        <v>939</v>
      </c>
      <c r="G11" s="55">
        <f t="shared" si="0"/>
        <v>1004.73</v>
      </c>
      <c r="H11" s="56">
        <f t="shared" si="1"/>
        <v>60283.8</v>
      </c>
    </row>
    <row r="12" spans="1:8" ht="63" x14ac:dyDescent="0.25">
      <c r="A12" s="11">
        <v>9</v>
      </c>
      <c r="B12" s="12" t="s">
        <v>20</v>
      </c>
      <c r="C12" s="13" t="s">
        <v>30</v>
      </c>
      <c r="D12" s="14" t="s">
        <v>1</v>
      </c>
      <c r="E12" s="49">
        <v>1200</v>
      </c>
      <c r="F12" s="54">
        <v>182</v>
      </c>
      <c r="G12" s="55">
        <f t="shared" si="0"/>
        <v>194.74</v>
      </c>
      <c r="H12" s="56">
        <f t="shared" si="1"/>
        <v>233688</v>
      </c>
    </row>
    <row r="13" spans="1:8" s="4" customFormat="1" ht="63" x14ac:dyDescent="0.25">
      <c r="A13" s="11">
        <v>10</v>
      </c>
      <c r="B13" s="12" t="s">
        <v>20</v>
      </c>
      <c r="C13" s="13" t="s">
        <v>12</v>
      </c>
      <c r="D13" s="14" t="s">
        <v>1</v>
      </c>
      <c r="E13" s="49">
        <v>240</v>
      </c>
      <c r="F13" s="54">
        <v>766</v>
      </c>
      <c r="G13" s="55">
        <f t="shared" si="0"/>
        <v>819.62</v>
      </c>
      <c r="H13" s="56">
        <f>E13*G13</f>
        <v>196708.8</v>
      </c>
    </row>
    <row r="14" spans="1:8" ht="63" x14ac:dyDescent="0.25">
      <c r="A14" s="11">
        <v>11</v>
      </c>
      <c r="B14" s="12" t="s">
        <v>20</v>
      </c>
      <c r="C14" s="13" t="s">
        <v>13</v>
      </c>
      <c r="D14" s="14" t="s">
        <v>1</v>
      </c>
      <c r="E14" s="49">
        <v>100</v>
      </c>
      <c r="F14" s="54">
        <v>888</v>
      </c>
      <c r="G14" s="55">
        <f t="shared" si="0"/>
        <v>950.16000000000008</v>
      </c>
      <c r="H14" s="56">
        <f>E14*G14</f>
        <v>95016.000000000015</v>
      </c>
    </row>
    <row r="15" spans="1:8" ht="47.25" x14ac:dyDescent="0.25">
      <c r="A15" s="11">
        <v>12</v>
      </c>
      <c r="B15" s="12" t="s">
        <v>19</v>
      </c>
      <c r="C15" s="13" t="s">
        <v>14</v>
      </c>
      <c r="D15" s="14" t="s">
        <v>1</v>
      </c>
      <c r="E15" s="49">
        <v>30</v>
      </c>
      <c r="F15" s="54">
        <v>472</v>
      </c>
      <c r="G15" s="55">
        <f t="shared" si="0"/>
        <v>505.04</v>
      </c>
      <c r="H15" s="56">
        <f>E15*G15</f>
        <v>15151.2</v>
      </c>
    </row>
    <row r="16" spans="1:8" ht="60" x14ac:dyDescent="0.25">
      <c r="A16" s="11">
        <v>13</v>
      </c>
      <c r="B16" s="21" t="s">
        <v>18</v>
      </c>
      <c r="C16" s="24" t="s">
        <v>27</v>
      </c>
      <c r="D16" s="6" t="s">
        <v>1</v>
      </c>
      <c r="E16" s="58">
        <v>72</v>
      </c>
      <c r="F16" s="57">
        <v>176</v>
      </c>
      <c r="G16" s="57">
        <f>F16*1.07</f>
        <v>188.32000000000002</v>
      </c>
      <c r="H16" s="57">
        <f>E16*G16</f>
        <v>13559.04</v>
      </c>
    </row>
    <row r="17" spans="1:8" s="45" customFormat="1" ht="45" x14ac:dyDescent="0.25">
      <c r="A17" s="11">
        <v>14</v>
      </c>
      <c r="B17" s="21" t="s">
        <v>17</v>
      </c>
      <c r="C17" s="44" t="s">
        <v>31</v>
      </c>
      <c r="D17" s="23" t="s">
        <v>1</v>
      </c>
      <c r="E17" s="22">
        <v>104</v>
      </c>
      <c r="F17" s="57">
        <v>228</v>
      </c>
      <c r="G17" s="57">
        <f>F17*1.07</f>
        <v>243.96</v>
      </c>
      <c r="H17" s="57">
        <f>E17*G17</f>
        <v>25371.84</v>
      </c>
    </row>
    <row r="18" spans="1:8" ht="60" x14ac:dyDescent="0.25">
      <c r="A18" s="11">
        <v>15</v>
      </c>
      <c r="B18" s="21" t="s">
        <v>20</v>
      </c>
      <c r="C18" s="24" t="s">
        <v>32</v>
      </c>
      <c r="D18" s="6" t="s">
        <v>1</v>
      </c>
      <c r="E18" s="22">
        <v>72</v>
      </c>
      <c r="F18" s="57">
        <v>216</v>
      </c>
      <c r="G18" s="57">
        <f>F18*1.07</f>
        <v>231.12</v>
      </c>
      <c r="H18" s="57">
        <f>E18*G18</f>
        <v>16640.64</v>
      </c>
    </row>
    <row r="19" spans="1:8" ht="84" customHeight="1" x14ac:dyDescent="0.25">
      <c r="A19" s="11">
        <v>16</v>
      </c>
      <c r="B19" s="21" t="s">
        <v>20</v>
      </c>
      <c r="C19" s="24" t="s">
        <v>33</v>
      </c>
      <c r="D19" s="6" t="s">
        <v>1</v>
      </c>
      <c r="E19" s="22">
        <v>36</v>
      </c>
      <c r="F19" s="57">
        <v>208</v>
      </c>
      <c r="G19" s="57">
        <f>F19*1.07</f>
        <v>222.56</v>
      </c>
      <c r="H19" s="57">
        <f>E19*G19</f>
        <v>8012.16</v>
      </c>
    </row>
    <row r="20" spans="1:8" x14ac:dyDescent="0.25">
      <c r="A20" s="6"/>
      <c r="B20" s="39" t="s">
        <v>48</v>
      </c>
      <c r="C20" s="59"/>
      <c r="D20" s="6"/>
      <c r="E20" s="23"/>
      <c r="F20" s="60"/>
      <c r="G20" s="60"/>
      <c r="H20" s="61">
        <f>SUM(H4:H19)</f>
        <v>813178.6</v>
      </c>
    </row>
  </sheetData>
  <protectedRanges>
    <protectedRange password="CEE3" sqref="H6:H15" name="Діапазон1"/>
  </protectedRanges>
  <mergeCells count="1">
    <mergeCell ref="A1:H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M5"/>
  <sheetViews>
    <sheetView zoomScale="80" zoomScaleNormal="80" workbookViewId="0">
      <selection activeCell="F9" sqref="F9"/>
    </sheetView>
  </sheetViews>
  <sheetFormatPr defaultColWidth="8.85546875" defaultRowHeight="15" x14ac:dyDescent="0.25"/>
  <cols>
    <col min="1" max="2" width="8.85546875" style="25"/>
    <col min="3" max="3" width="18.5703125" style="25" customWidth="1"/>
    <col min="4" max="4" width="19" style="25" customWidth="1"/>
    <col min="5" max="5" width="47.42578125" style="25" customWidth="1"/>
    <col min="6" max="7" width="8.85546875" style="25"/>
    <col min="8" max="8" width="11.42578125" style="25" customWidth="1"/>
    <col min="9" max="9" width="14.28515625" style="25" customWidth="1"/>
    <col min="10" max="10" width="12" style="25" customWidth="1"/>
    <col min="11" max="11" width="10.28515625" style="25" customWidth="1"/>
    <col min="12" max="12" width="17.28515625" style="25" customWidth="1"/>
    <col min="13" max="13" width="23.140625" style="25" customWidth="1"/>
    <col min="14" max="16384" width="8.85546875" style="25"/>
  </cols>
  <sheetData>
    <row r="1" spans="1:13" ht="40.9" customHeight="1" x14ac:dyDescent="0.25">
      <c r="A1" s="43" t="s">
        <v>47</v>
      </c>
      <c r="B1" s="43"/>
      <c r="C1" s="43"/>
      <c r="D1" s="43"/>
      <c r="E1" s="43"/>
      <c r="F1" s="43"/>
      <c r="G1" s="43"/>
    </row>
    <row r="2" spans="1:13" s="29" customFormat="1" ht="43.15" customHeight="1" x14ac:dyDescent="0.25">
      <c r="A2" s="27" t="s">
        <v>35</v>
      </c>
      <c r="B2" s="28" t="s">
        <v>16</v>
      </c>
      <c r="C2" s="28" t="s">
        <v>15</v>
      </c>
      <c r="D2" s="27" t="s">
        <v>36</v>
      </c>
      <c r="E2" s="28" t="s">
        <v>24</v>
      </c>
      <c r="F2" s="27" t="s">
        <v>8</v>
      </c>
      <c r="G2" s="28" t="s">
        <v>9</v>
      </c>
      <c r="H2" s="27" t="s">
        <v>37</v>
      </c>
      <c r="I2" s="27" t="s">
        <v>38</v>
      </c>
      <c r="J2" s="27" t="s">
        <v>7</v>
      </c>
      <c r="K2" s="27" t="s">
        <v>39</v>
      </c>
      <c r="L2" s="27" t="s">
        <v>45</v>
      </c>
      <c r="M2" s="28" t="s">
        <v>46</v>
      </c>
    </row>
    <row r="3" spans="1:13" s="5" customFormat="1" ht="291" customHeight="1" x14ac:dyDescent="0.25">
      <c r="A3" s="32">
        <v>3956</v>
      </c>
      <c r="B3" s="32">
        <v>1</v>
      </c>
      <c r="C3" s="33" t="s">
        <v>23</v>
      </c>
      <c r="D3" s="34" t="s">
        <v>0</v>
      </c>
      <c r="E3" s="30" t="s">
        <v>44</v>
      </c>
      <c r="F3" s="35" t="s">
        <v>1</v>
      </c>
      <c r="G3" s="36">
        <v>20</v>
      </c>
      <c r="H3" s="37">
        <v>674</v>
      </c>
      <c r="I3" s="37">
        <f>H3*1.07</f>
        <v>721.18000000000006</v>
      </c>
      <c r="J3" s="37">
        <f>I3*G3</f>
        <v>14423.600000000002</v>
      </c>
      <c r="K3" s="33">
        <v>6</v>
      </c>
      <c r="L3" s="26" t="s">
        <v>40</v>
      </c>
      <c r="M3" s="40" t="s">
        <v>42</v>
      </c>
    </row>
    <row r="4" spans="1:13" s="5" customFormat="1" ht="299.25" x14ac:dyDescent="0.25">
      <c r="A4" s="6">
        <v>3957</v>
      </c>
      <c r="B4" s="6">
        <v>2</v>
      </c>
      <c r="C4" s="15" t="s">
        <v>23</v>
      </c>
      <c r="D4" s="16" t="s">
        <v>2</v>
      </c>
      <c r="E4" s="18" t="s">
        <v>43</v>
      </c>
      <c r="F4" s="19" t="s">
        <v>1</v>
      </c>
      <c r="G4" s="20">
        <v>0</v>
      </c>
      <c r="H4" s="38">
        <v>853</v>
      </c>
      <c r="I4" s="37">
        <f>H4*1.07</f>
        <v>912.71</v>
      </c>
      <c r="J4" s="37">
        <f>I4*G4</f>
        <v>0</v>
      </c>
      <c r="K4" s="15">
        <v>6</v>
      </c>
      <c r="L4" s="9" t="s">
        <v>41</v>
      </c>
      <c r="M4" s="41"/>
    </row>
    <row r="5" spans="1:13" x14ac:dyDescent="0.25">
      <c r="G5" s="42" t="s">
        <v>34</v>
      </c>
      <c r="H5" s="42"/>
      <c r="I5" s="42"/>
      <c r="J5" s="31">
        <f>SUM(J3:J4)</f>
        <v>14423.600000000002</v>
      </c>
    </row>
  </sheetData>
  <mergeCells count="3">
    <mergeCell ref="M3:M4"/>
    <mergeCell ref="G5:I5"/>
    <mergeCell ref="A1:G1"/>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ЗЦП</vt:lpstr>
      <vt:lpstr>Торги економія по торгам</vt:lpstr>
      <vt:lpstr>ЗЦП!Область_друку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2024-09-16T06:59:19Z</dcterms:modified>
</cp:coreProperties>
</file>