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filterPrivacy="1"/>
  <xr:revisionPtr revIDLastSave="0" documentId="8_{07073E63-757B-425F-B792-67071C78998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Аркуш1" sheetId="1" r:id="rId1"/>
    <sheet name="Аркуш2" sheetId="2" r:id="rId2"/>
  </sheets>
  <definedNames>
    <definedName name="_xlnm.Print_Titles" localSheetId="0">Аркуш1!$4:$5</definedName>
    <definedName name="_xlnm.Print_Area" localSheetId="0">Аркуш1!$A$1:$P$26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1" l="1"/>
  <c r="K9" i="1"/>
  <c r="K10" i="1"/>
  <c r="K11" i="1"/>
  <c r="K12" i="1"/>
  <c r="K7" i="1"/>
  <c r="G7" i="1" l="1"/>
  <c r="G10" i="1"/>
  <c r="G12" i="1"/>
  <c r="G11" i="1"/>
  <c r="G9" i="1"/>
  <c r="L12" i="1" l="1"/>
  <c r="M12" i="1" s="1"/>
  <c r="H12" i="1"/>
  <c r="L10" i="1"/>
  <c r="M10" i="1" s="1"/>
  <c r="H10" i="1"/>
  <c r="L9" i="1"/>
  <c r="M9" i="1" s="1"/>
  <c r="H9" i="1"/>
  <c r="L7" i="1"/>
  <c r="M7" i="1" s="1"/>
  <c r="H7" i="1"/>
  <c r="L11" i="1"/>
  <c r="M11" i="1" s="1"/>
  <c r="H11" i="1"/>
  <c r="G8" i="1"/>
  <c r="L8" i="1" l="1"/>
  <c r="M8" i="1" s="1"/>
  <c r="M14" i="1" s="1"/>
  <c r="H8" i="1"/>
  <c r="H14" i="1" s="1"/>
  <c r="K14" i="1"/>
</calcChain>
</file>

<file path=xl/sharedStrings.xml><?xml version="1.0" encoding="utf-8"?>
<sst xmlns="http://schemas.openxmlformats.org/spreadsheetml/2006/main" count="62" uniqueCount="53">
  <si>
    <t>набір</t>
  </si>
  <si>
    <t>Transplant Pretreatment Tubes Пробірки для попередньої обробки перед внесенням</t>
  </si>
  <si>
    <t>ARCHITECT Methotrexate Reagent Kit Набір реагентів, 100 тестів, або еквівалент</t>
  </si>
  <si>
    <t>ARCHITECT Cyclosporine Reagent Kit Набір реагентів, 100 тестів, або еквівалент</t>
  </si>
  <si>
    <t>ARCHITECT Cyclosporine Whole Blood Precipitation Reagent Kit Набір реагентів, або еквівалент</t>
  </si>
  <si>
    <t>№</t>
  </si>
  <si>
    <t>компл</t>
  </si>
  <si>
    <t>паков</t>
  </si>
  <si>
    <t>Міжнародна непатентована назва лікарського засобу / Назва медичного виробу</t>
  </si>
  <si>
    <t>Форма випуску</t>
  </si>
  <si>
    <t>Код та назва національного класифікатору медичного виробу</t>
  </si>
  <si>
    <t>Відомості про державну реєстрацію/технічний регламент</t>
  </si>
  <si>
    <t xml:space="preserve">61001 
Циклоспорин А / циклоспорин терапевтичний лікарський моніторинг ІВД, набір, імунохемілюмінесцентний аналіз </t>
  </si>
  <si>
    <t>Декларація про відповідність DOC-3R30-UKR-v.1 від
14.05.2020</t>
  </si>
  <si>
    <t xml:space="preserve">55441 
Циклоспорин А / циклоспорин, терапевтичний лікарський моніторинг IVD, реагент 
</t>
  </si>
  <si>
    <t>Декларація про відповідність DOC-1L75-UKR-v.1S від 24.08.2017</t>
  </si>
  <si>
    <t xml:space="preserve">61273 
Метотрексат терапевтичний лікарський моніторинг ІВД, набір, імунохемілюмінесцентний аналіз </t>
  </si>
  <si>
    <t xml:space="preserve">43865 
Вакуумна пробірка для взяття зразків крові, з K2ЕDТА, IVD
</t>
  </si>
  <si>
    <t>Декларація про відповідність DOC-1P06-UKR-v.2 від 08.11.2019</t>
  </si>
  <si>
    <t>Декларація про відповідність DOC-2P49-UKR.v.2 від 11.04.2019</t>
  </si>
  <si>
    <t xml:space="preserve">Цінова пропозиція фірми №1, без ПДВ за 1 одиницю, грн. </t>
  </si>
  <si>
    <t xml:space="preserve">Цінова пропозиція фірми №1,  з ПДВ, за 1 одиницю, грн. </t>
  </si>
  <si>
    <t>Загальна сума, грн.</t>
  </si>
  <si>
    <r>
      <t xml:space="preserve">ЛОТ 1 Реагенти до автоматичних аналізаторів закритого типу Architect </t>
    </r>
    <r>
      <rPr>
        <b/>
        <i/>
        <sz val="12"/>
        <rFont val="Times New Roman"/>
        <family val="1"/>
        <charset val="204"/>
      </rPr>
      <t>i</t>
    </r>
    <r>
      <rPr>
        <b/>
        <sz val="12"/>
        <rFont val="Times New Roman"/>
        <family val="1"/>
        <charset val="204"/>
      </rPr>
      <t>1000</t>
    </r>
    <r>
      <rPr>
        <b/>
        <i/>
        <sz val="12"/>
        <rFont val="Times New Roman"/>
        <family val="1"/>
        <charset val="204"/>
      </rPr>
      <t>SR (закрита система)</t>
    </r>
    <r>
      <rPr>
        <b/>
        <sz val="12"/>
        <rFont val="Times New Roman"/>
        <family val="1"/>
        <charset val="204"/>
      </rPr>
      <t>:</t>
    </r>
  </si>
  <si>
    <t>ARCHITEСT Tacrolimus набір реагентів ARCHITEСT Tacrolimus Reagnt kit</t>
  </si>
  <si>
    <t>ARCHITEСT Tacrolimus Whole Blood Precipitation набір реагентів ARCHITEСT Tacrolimus Whole Blood Precipitation Reagent Kit</t>
  </si>
  <si>
    <t xml:space="preserve">61025 
Такролімус терапевтичний лікарський моніторинг ІВД, набір, імунохемілюмінесцентний аналіз </t>
  </si>
  <si>
    <t>Декларація про відповідність DOC-1L77-UKR-v.1M
 від 10.05.2017</t>
  </si>
  <si>
    <t>Декларація про відповідність DOC-1L77-UKR-v.1S
від 10.05.2017</t>
  </si>
  <si>
    <t xml:space="preserve">55445 
Такролімус, терапевтичний лікарський моніторинг IVD, реагент </t>
  </si>
  <si>
    <t xml:space="preserve">НАЦІОНАЛЬНИЙ КЛАСИФІКАТОР УКРАЇНИ
Єдиний закупівельний словник ДК 021:2015  </t>
  </si>
  <si>
    <t>Код ДК 021:2015 – 33696500-0 - Лабораторні реактиви</t>
  </si>
  <si>
    <t>Загальна кількість</t>
  </si>
  <si>
    <t xml:space="preserve">Цінова пропозиція фірми №2, без ПДВ за 1 одиницю, грн. </t>
  </si>
  <si>
    <t xml:space="preserve">Цінова пропозиція фірми №2,  з ПДВ, за 1 одиницю, грн. </t>
  </si>
  <si>
    <t>Ціна середня, з ПДВ, грн.</t>
  </si>
  <si>
    <t>Загальна сума фірми №2, грн.</t>
  </si>
  <si>
    <t>Всього</t>
  </si>
  <si>
    <t>Голова робочої групи:             Медичний директор  з медичних питань НДСЛ "ОХМАТДИТ" МОЗ України</t>
  </si>
  <si>
    <t>Т.П. Іванова</t>
  </si>
  <si>
    <t>Члени робочої групи:               Медичний директор  НДСЛ "ОХМАТДИТ" МОЗ України</t>
  </si>
  <si>
    <t>С.С.Чернишук</t>
  </si>
  <si>
    <t>Медичний директор з поліклінічної роботи</t>
  </si>
  <si>
    <t>В.А. Сова</t>
  </si>
  <si>
    <t>Заступник генерального директора з економічних питань</t>
  </si>
  <si>
    <t>Н.М. Мирута</t>
  </si>
  <si>
    <t>Завідувач Українського Референс-центру з клінічної лабораторної діагностики та метрологі</t>
  </si>
  <si>
    <t>В.Г. Яновська</t>
  </si>
  <si>
    <t>Завідувач відділом імуногістохімічних досліджень дитячого патологоанатомічного відділення</t>
  </si>
  <si>
    <t>О.В. Виставних</t>
  </si>
  <si>
    <t>Завідувач лабораторії медико-генетичного центру</t>
  </si>
  <si>
    <t>Н.В. Ольхович</t>
  </si>
  <si>
    <t>Медико-технічні вимоги на закупівлю реагентів та витратних матеріалів для Референс-лабораторії з лабораторної діагностики онкогематологічних захворювань Українського Референс-центру з клінічної лабораторної діагностики та метрології  в 2024 році (Трансплантація)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</si>
</sst>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0" fillId="0" borderId="0"/>
  </cellStyleXfs>
  <cellXfs count="29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Border="1"/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/>
    <xf numFmtId="4" fontId="9" fillId="0" borderId="0" xfId="0" applyNumberFormat="1" applyFont="1" applyFill="1"/>
    <xf numFmtId="4" fontId="2" fillId="0" borderId="0" xfId="0" applyNumberFormat="1" applyFont="1" applyFill="1"/>
    <xf numFmtId="0" fontId="2" fillId="0" borderId="0" xfId="0" applyFont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/>
    <xf numFmtId="4" fontId="1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</cellXfs>
  <cellStyles count="2">
    <cellStyle name="Excel Built-in Normal" xfId="1" xr:uid="{8AAAF295-CA9D-4A8C-95DB-9C9E372E3124}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3"/>
  <sheetViews>
    <sheetView tabSelected="1" zoomScale="60" zoomScaleNormal="60" workbookViewId="0">
      <selection activeCell="V10" sqref="V10"/>
    </sheetView>
  </sheetViews>
  <sheetFormatPr defaultRowHeight="15" x14ac:dyDescent="0.25"/>
  <cols>
    <col min="3" max="3" width="42.42578125" customWidth="1"/>
    <col min="4" max="5" width="11.28515625" style="4" customWidth="1"/>
    <col min="6" max="6" width="13" style="4" customWidth="1"/>
    <col min="7" max="7" width="12.7109375" style="4" customWidth="1"/>
    <col min="8" max="13" width="17.140625" style="4" customWidth="1"/>
    <col min="14" max="14" width="24.28515625" style="4" customWidth="1"/>
    <col min="15" max="15" width="29.140625" style="4" customWidth="1"/>
    <col min="16" max="16" width="26.42578125" style="4" customWidth="1"/>
    <col min="17" max="19" width="9.140625" style="4"/>
    <col min="20" max="20" width="30.7109375" style="4" customWidth="1"/>
    <col min="21" max="22" width="9.140625" style="4"/>
  </cols>
  <sheetData>
    <row r="1" spans="1:22" x14ac:dyDescent="0.25">
      <c r="A1" s="4"/>
      <c r="B1" s="4"/>
      <c r="C1" s="4"/>
    </row>
    <row r="2" spans="1:22" x14ac:dyDescent="0.25">
      <c r="A2" s="4"/>
      <c r="B2" s="4"/>
      <c r="C2" s="4"/>
    </row>
    <row r="3" spans="1:22" ht="78.75" customHeight="1" x14ac:dyDescent="0.25">
      <c r="A3" s="4"/>
      <c r="B3" s="28" t="s">
        <v>52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</row>
    <row r="4" spans="1:22" ht="85.5" x14ac:dyDescent="0.25">
      <c r="A4" s="4"/>
      <c r="B4" s="7" t="s">
        <v>5</v>
      </c>
      <c r="C4" s="7" t="s">
        <v>8</v>
      </c>
      <c r="D4" s="2" t="s">
        <v>9</v>
      </c>
      <c r="E4" s="2" t="s">
        <v>32</v>
      </c>
      <c r="F4" s="2" t="s">
        <v>20</v>
      </c>
      <c r="G4" s="2" t="s">
        <v>21</v>
      </c>
      <c r="H4" s="8" t="s">
        <v>22</v>
      </c>
      <c r="I4" s="2" t="s">
        <v>33</v>
      </c>
      <c r="J4" s="2" t="s">
        <v>34</v>
      </c>
      <c r="K4" s="2" t="s">
        <v>36</v>
      </c>
      <c r="L4" s="2" t="s">
        <v>35</v>
      </c>
      <c r="M4" s="8" t="s">
        <v>22</v>
      </c>
      <c r="N4" s="11" t="s">
        <v>30</v>
      </c>
      <c r="O4" s="8" t="s">
        <v>10</v>
      </c>
      <c r="P4" s="9" t="s">
        <v>11</v>
      </c>
    </row>
    <row r="5" spans="1:22" x14ac:dyDescent="0.25">
      <c r="A5" s="4"/>
      <c r="B5" s="10">
        <v>1</v>
      </c>
      <c r="C5" s="10">
        <v>2</v>
      </c>
      <c r="D5" s="10">
        <v>3</v>
      </c>
      <c r="E5" s="10">
        <v>4</v>
      </c>
      <c r="F5" s="10">
        <v>5</v>
      </c>
      <c r="G5" s="10">
        <v>6</v>
      </c>
      <c r="H5" s="10">
        <v>7</v>
      </c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>
        <v>15</v>
      </c>
    </row>
    <row r="6" spans="1:22" s="5" customFormat="1" ht="36" customHeight="1" x14ac:dyDescent="0.25">
      <c r="A6" s="12"/>
      <c r="B6" s="27" t="s">
        <v>23</v>
      </c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12"/>
      <c r="R6" s="12"/>
      <c r="S6" s="12"/>
      <c r="T6" s="12"/>
      <c r="U6" s="12"/>
      <c r="V6" s="12"/>
    </row>
    <row r="7" spans="1:22" s="4" customFormat="1" ht="98.25" customHeight="1" x14ac:dyDescent="0.25">
      <c r="B7" s="21">
        <v>1</v>
      </c>
      <c r="C7" s="1" t="s">
        <v>2</v>
      </c>
      <c r="D7" s="1" t="s">
        <v>0</v>
      </c>
      <c r="E7" s="1">
        <v>1</v>
      </c>
      <c r="F7" s="24">
        <v>33080</v>
      </c>
      <c r="G7" s="24">
        <f t="shared" ref="G7" si="0">F7*1.07</f>
        <v>35395.599999999999</v>
      </c>
      <c r="H7" s="3">
        <f>E7*G7</f>
        <v>35395.599999999999</v>
      </c>
      <c r="I7" s="3">
        <v>34734</v>
      </c>
      <c r="J7" s="3">
        <v>37165.379999999997</v>
      </c>
      <c r="K7" s="3">
        <f>E7*J7</f>
        <v>37165.379999999997</v>
      </c>
      <c r="L7" s="3">
        <f>(G7+J7)/2</f>
        <v>36280.49</v>
      </c>
      <c r="M7" s="3">
        <f>E7*L7</f>
        <v>36280.49</v>
      </c>
      <c r="N7" s="25" t="s">
        <v>31</v>
      </c>
      <c r="O7" s="13" t="s">
        <v>16</v>
      </c>
      <c r="P7" s="13" t="s">
        <v>19</v>
      </c>
    </row>
    <row r="8" spans="1:22" s="4" customFormat="1" ht="90" customHeight="1" x14ac:dyDescent="0.25">
      <c r="B8" s="21">
        <v>2</v>
      </c>
      <c r="C8" s="6" t="s">
        <v>3</v>
      </c>
      <c r="D8" s="1" t="s">
        <v>6</v>
      </c>
      <c r="E8" s="1">
        <v>5</v>
      </c>
      <c r="F8" s="24">
        <v>29800</v>
      </c>
      <c r="G8" s="15">
        <f t="shared" ref="G8:G10" si="1">F8*1.07</f>
        <v>31886.000000000004</v>
      </c>
      <c r="H8" s="3">
        <f t="shared" ref="H8:H11" si="2">E8*G8</f>
        <v>159430.00000000003</v>
      </c>
      <c r="I8" s="24">
        <v>31290</v>
      </c>
      <c r="J8" s="24">
        <v>33480.300000000003</v>
      </c>
      <c r="K8" s="3">
        <f t="shared" ref="K8:K12" si="3">E8*J8</f>
        <v>167401.5</v>
      </c>
      <c r="L8" s="3">
        <f t="shared" ref="L8:L12" si="4">(G8+J8)/2</f>
        <v>32683.15</v>
      </c>
      <c r="M8" s="3">
        <f t="shared" ref="M8:M12" si="5">E8*L8</f>
        <v>163415.75</v>
      </c>
      <c r="N8" s="25" t="s">
        <v>31</v>
      </c>
      <c r="O8" s="13" t="s">
        <v>12</v>
      </c>
      <c r="P8" s="1" t="s">
        <v>13</v>
      </c>
    </row>
    <row r="9" spans="1:22" s="4" customFormat="1" ht="84.75" customHeight="1" x14ac:dyDescent="0.25">
      <c r="B9" s="21">
        <v>3</v>
      </c>
      <c r="C9" s="6" t="s">
        <v>4</v>
      </c>
      <c r="D9" s="1" t="s">
        <v>6</v>
      </c>
      <c r="E9" s="1">
        <v>5</v>
      </c>
      <c r="F9" s="24">
        <v>5636</v>
      </c>
      <c r="G9" s="24">
        <f t="shared" si="1"/>
        <v>6030.52</v>
      </c>
      <c r="H9" s="3">
        <f t="shared" si="2"/>
        <v>30152.600000000002</v>
      </c>
      <c r="I9" s="24">
        <v>5918</v>
      </c>
      <c r="J9" s="24">
        <v>6332.26</v>
      </c>
      <c r="K9" s="3">
        <f t="shared" si="3"/>
        <v>31661.300000000003</v>
      </c>
      <c r="L9" s="3">
        <f t="shared" si="4"/>
        <v>6181.39</v>
      </c>
      <c r="M9" s="3">
        <f t="shared" si="5"/>
        <v>30906.95</v>
      </c>
      <c r="N9" s="25" t="s">
        <v>31</v>
      </c>
      <c r="O9" s="13" t="s">
        <v>14</v>
      </c>
      <c r="P9" s="26" t="s">
        <v>15</v>
      </c>
    </row>
    <row r="10" spans="1:22" s="4" customFormat="1" ht="73.5" customHeight="1" x14ac:dyDescent="0.25">
      <c r="B10" s="21">
        <v>4</v>
      </c>
      <c r="C10" s="14" t="s">
        <v>1</v>
      </c>
      <c r="D10" s="13" t="s">
        <v>7</v>
      </c>
      <c r="E10" s="1">
        <v>5</v>
      </c>
      <c r="F10" s="24">
        <v>1432</v>
      </c>
      <c r="G10" s="24">
        <f t="shared" si="1"/>
        <v>1532.24</v>
      </c>
      <c r="H10" s="3">
        <f t="shared" si="2"/>
        <v>7661.2</v>
      </c>
      <c r="I10" s="24">
        <v>1504</v>
      </c>
      <c r="J10" s="24">
        <v>1609.28</v>
      </c>
      <c r="K10" s="3">
        <f t="shared" si="3"/>
        <v>8046.4</v>
      </c>
      <c r="L10" s="3">
        <f t="shared" si="4"/>
        <v>1570.76</v>
      </c>
      <c r="M10" s="3">
        <f t="shared" si="5"/>
        <v>7853.8</v>
      </c>
      <c r="N10" s="25" t="s">
        <v>31</v>
      </c>
      <c r="O10" s="13" t="s">
        <v>17</v>
      </c>
      <c r="P10" s="1" t="s">
        <v>18</v>
      </c>
    </row>
    <row r="11" spans="1:22" s="4" customFormat="1" ht="92.25" customHeight="1" x14ac:dyDescent="0.25">
      <c r="B11" s="21">
        <v>5</v>
      </c>
      <c r="C11" s="14" t="s">
        <v>24</v>
      </c>
      <c r="D11" s="13" t="s">
        <v>6</v>
      </c>
      <c r="E11" s="1">
        <v>2</v>
      </c>
      <c r="F11" s="24">
        <v>23500</v>
      </c>
      <c r="G11" s="24">
        <f t="shared" ref="G11:G12" si="6">F11*1.07</f>
        <v>25145</v>
      </c>
      <c r="H11" s="3">
        <f t="shared" si="2"/>
        <v>50290</v>
      </c>
      <c r="I11" s="3">
        <v>21500</v>
      </c>
      <c r="J11" s="3">
        <v>23005</v>
      </c>
      <c r="K11" s="3">
        <f t="shared" si="3"/>
        <v>46010</v>
      </c>
      <c r="L11" s="3">
        <f t="shared" si="4"/>
        <v>24075</v>
      </c>
      <c r="M11" s="3">
        <f t="shared" si="5"/>
        <v>48150</v>
      </c>
      <c r="N11" s="25" t="s">
        <v>31</v>
      </c>
      <c r="O11" s="13" t="s">
        <v>26</v>
      </c>
      <c r="P11" s="13" t="s">
        <v>27</v>
      </c>
    </row>
    <row r="12" spans="1:22" s="4" customFormat="1" ht="72.75" customHeight="1" x14ac:dyDescent="0.25">
      <c r="B12" s="21">
        <v>6</v>
      </c>
      <c r="C12" s="14" t="s">
        <v>25</v>
      </c>
      <c r="D12" s="13" t="s">
        <v>6</v>
      </c>
      <c r="E12" s="1">
        <v>2</v>
      </c>
      <c r="F12" s="24">
        <v>1987</v>
      </c>
      <c r="G12" s="24">
        <f t="shared" si="6"/>
        <v>2126.09</v>
      </c>
      <c r="H12" s="3">
        <f>E12*G12</f>
        <v>4252.18</v>
      </c>
      <c r="I12" s="3">
        <v>1915</v>
      </c>
      <c r="J12" s="3">
        <v>2049.0500000000002</v>
      </c>
      <c r="K12" s="3">
        <f t="shared" si="3"/>
        <v>4098.1000000000004</v>
      </c>
      <c r="L12" s="3">
        <f t="shared" si="4"/>
        <v>2087.5700000000002</v>
      </c>
      <c r="M12" s="3">
        <f t="shared" si="5"/>
        <v>4175.1400000000003</v>
      </c>
      <c r="N12" s="25" t="s">
        <v>31</v>
      </c>
      <c r="O12" s="13" t="s">
        <v>29</v>
      </c>
      <c r="P12" s="13" t="s">
        <v>28</v>
      </c>
    </row>
    <row r="14" spans="1:22" ht="15.75" x14ac:dyDescent="0.25">
      <c r="C14" s="16" t="s">
        <v>37</v>
      </c>
      <c r="D14" s="17"/>
      <c r="E14" s="17"/>
      <c r="F14" s="17"/>
      <c r="G14" s="17"/>
      <c r="H14" s="18">
        <f>SUM(H7:H12)</f>
        <v>287181.58</v>
      </c>
      <c r="I14" s="17"/>
      <c r="J14" s="17"/>
      <c r="K14" s="19">
        <f>SUM(K7:K12)</f>
        <v>294382.67999999993</v>
      </c>
      <c r="L14" s="17"/>
      <c r="M14" s="19">
        <f>SUM(M7:M12)</f>
        <v>290782.13</v>
      </c>
    </row>
    <row r="17" spans="3:13" ht="36.75" customHeight="1" x14ac:dyDescent="0.25">
      <c r="C17" s="20" t="s">
        <v>38</v>
      </c>
      <c r="D17" s="20"/>
      <c r="E17" s="22"/>
      <c r="F17" s="20"/>
      <c r="G17" s="20"/>
      <c r="H17" s="20"/>
      <c r="I17" s="22"/>
      <c r="J17" s="22"/>
      <c r="K17" s="22"/>
      <c r="L17" s="22"/>
      <c r="M17" s="20" t="s">
        <v>39</v>
      </c>
    </row>
    <row r="18" spans="3:13" ht="36.75" customHeight="1" x14ac:dyDescent="0.25">
      <c r="C18" s="20" t="s">
        <v>40</v>
      </c>
      <c r="D18" s="20"/>
      <c r="E18" s="22"/>
      <c r="F18" s="20"/>
      <c r="G18" s="20"/>
      <c r="H18" s="20"/>
      <c r="J18" s="23"/>
      <c r="K18" s="23"/>
      <c r="M18" s="20" t="s">
        <v>41</v>
      </c>
    </row>
    <row r="19" spans="3:13" ht="42.75" customHeight="1" x14ac:dyDescent="0.25">
      <c r="C19" s="20" t="s">
        <v>42</v>
      </c>
      <c r="D19" s="20"/>
      <c r="E19" s="22"/>
      <c r="F19" s="20"/>
      <c r="G19" s="20"/>
      <c r="H19" s="20"/>
      <c r="J19" s="23"/>
      <c r="K19" s="23"/>
      <c r="M19" s="20" t="s">
        <v>43</v>
      </c>
    </row>
    <row r="20" spans="3:13" ht="34.5" customHeight="1" x14ac:dyDescent="0.25">
      <c r="C20" s="20" t="s">
        <v>44</v>
      </c>
      <c r="D20" s="20"/>
      <c r="E20" s="22"/>
      <c r="F20" s="20"/>
      <c r="G20" s="20"/>
      <c r="H20" s="20"/>
      <c r="J20" s="23"/>
      <c r="K20" s="23"/>
      <c r="M20" s="20" t="s">
        <v>45</v>
      </c>
    </row>
    <row r="21" spans="3:13" ht="38.25" customHeight="1" x14ac:dyDescent="0.25">
      <c r="C21" s="20" t="s">
        <v>46</v>
      </c>
      <c r="D21" s="20"/>
      <c r="E21" s="22"/>
      <c r="F21" s="20"/>
      <c r="G21" s="20"/>
      <c r="H21" s="20"/>
      <c r="J21" s="23"/>
      <c r="K21" s="23"/>
      <c r="M21" s="20" t="s">
        <v>47</v>
      </c>
    </row>
    <row r="22" spans="3:13" ht="33" customHeight="1" x14ac:dyDescent="0.25">
      <c r="C22" s="20" t="s">
        <v>48</v>
      </c>
      <c r="D22" s="20"/>
      <c r="E22" s="22"/>
      <c r="F22" s="20"/>
      <c r="G22" s="20"/>
      <c r="H22" s="20"/>
      <c r="J22" s="23"/>
      <c r="K22" s="23"/>
      <c r="M22" s="20" t="s">
        <v>49</v>
      </c>
    </row>
    <row r="23" spans="3:13" ht="44.25" customHeight="1" x14ac:dyDescent="0.25">
      <c r="C23" s="20" t="s">
        <v>50</v>
      </c>
      <c r="D23" s="20"/>
      <c r="E23" s="22"/>
      <c r="F23" s="20"/>
      <c r="G23" s="20"/>
      <c r="H23" s="20"/>
      <c r="J23" s="23"/>
      <c r="K23" s="23"/>
      <c r="M23" s="20" t="s">
        <v>51</v>
      </c>
    </row>
  </sheetData>
  <mergeCells count="2">
    <mergeCell ref="B6:P6"/>
    <mergeCell ref="B3:P3"/>
  </mergeCells>
  <pageMargins left="0" right="0" top="0" bottom="0" header="0.31496062992125984" footer="0.31496062992125984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Аркуш1</vt:lpstr>
      <vt:lpstr>Аркуш2</vt:lpstr>
      <vt:lpstr>Аркуш1!Заголовки_для_друку</vt:lpstr>
      <vt:lpstr>Аркуш1!Область_друку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2024-10-14T13:15:30Z</dcterms:modified>
</cp:coreProperties>
</file>