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FFBFE866-801E-443F-B801-3CF56FD01735}" xr6:coauthVersionLast="36" xr6:coauthVersionMax="36" xr10:uidLastSave="{00000000-0000-0000-0000-000000000000}"/>
  <bookViews>
    <workbookView xWindow="0" yWindow="0" windowWidth="15300" windowHeight="7485" xr2:uid="{00000000-000D-0000-FFFF-FFFF00000000}"/>
  </bookViews>
  <sheets>
    <sheet name="Аркуш1" sheetId="1" r:id="rId1"/>
  </sheets>
  <definedNames>
    <definedName name="_xlnm._FilterDatabase" localSheetId="0" hidden="1">Аркуш1!$A$3:$P$21</definedName>
    <definedName name="_xlnm.Print_Titles" localSheetId="0">Аркуш1!$3:$4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9" i="1"/>
  <c r="J16" i="1"/>
  <c r="G19" i="1" l="1"/>
  <c r="F16" i="1"/>
  <c r="K16" i="1" s="1"/>
  <c r="L16" i="1" s="1"/>
  <c r="F21" i="1"/>
  <c r="F19" i="1"/>
  <c r="K19" i="1" s="1"/>
  <c r="L19" i="1" s="1"/>
  <c r="F14" i="1"/>
  <c r="G16" i="1" l="1"/>
  <c r="G21" i="1"/>
  <c r="K21" i="1"/>
  <c r="L21" i="1" s="1"/>
  <c r="F6" i="1"/>
  <c r="G6" i="1" s="1"/>
  <c r="J6" i="1"/>
  <c r="K6" i="1" l="1"/>
  <c r="L6" i="1" s="1"/>
  <c r="F7" i="1" l="1"/>
  <c r="J7" i="1"/>
  <c r="G7" i="1" l="1"/>
  <c r="K7" i="1"/>
  <c r="J20" i="1"/>
  <c r="L7" i="1" l="1"/>
  <c r="J10" i="1"/>
  <c r="F10" i="1" l="1"/>
  <c r="F9" i="1"/>
  <c r="G10" i="1" l="1"/>
  <c r="K10" i="1"/>
  <c r="G9" i="1"/>
  <c r="K9" i="1"/>
  <c r="F20" i="1"/>
  <c r="F18" i="1"/>
  <c r="L10" i="1" l="1"/>
  <c r="G20" i="1"/>
  <c r="K20" i="1"/>
  <c r="G18" i="1"/>
  <c r="K18" i="1"/>
  <c r="F17" i="1"/>
  <c r="J17" i="1"/>
  <c r="G17" i="1" l="1"/>
  <c r="K17" i="1"/>
  <c r="L20" i="1"/>
  <c r="F15" i="1" l="1"/>
  <c r="F13" i="1"/>
  <c r="F12" i="1"/>
  <c r="F11" i="1"/>
  <c r="G13" i="1" l="1"/>
  <c r="K13" i="1"/>
  <c r="G15" i="1"/>
  <c r="K15" i="1"/>
  <c r="G11" i="1"/>
  <c r="K11" i="1"/>
  <c r="G14" i="1"/>
  <c r="K14" i="1"/>
  <c r="G12" i="1"/>
  <c r="K12" i="1"/>
  <c r="F8" i="1"/>
  <c r="G8" i="1" l="1"/>
  <c r="K8" i="1"/>
  <c r="G23" i="1" l="1"/>
  <c r="J9" i="1" l="1"/>
  <c r="L9" i="1" l="1"/>
  <c r="J8" i="1" l="1"/>
  <c r="J11" i="1"/>
  <c r="J12" i="1"/>
  <c r="J13" i="1"/>
  <c r="J14" i="1"/>
  <c r="J15" i="1"/>
  <c r="J18" i="1"/>
  <c r="J23" i="1" l="1"/>
  <c r="L8" i="1"/>
  <c r="L11" i="1"/>
  <c r="L12" i="1"/>
  <c r="L13" i="1"/>
  <c r="L14" i="1"/>
  <c r="L15" i="1"/>
  <c r="L17" i="1"/>
  <c r="L18" i="1"/>
  <c r="L23" i="1" l="1"/>
</calcChain>
</file>

<file path=xl/sharedStrings.xml><?xml version="1.0" encoding="utf-8"?>
<sst xmlns="http://schemas.openxmlformats.org/spreadsheetml/2006/main" count="113" uniqueCount="66">
  <si>
    <t>Моноклональне антитіло CD3, мічене флюоресцентним барвником APC-Alexa Fluor 750, або еквівалент</t>
  </si>
  <si>
    <t>Моноклональне антитіло CD4, мічене флюоресцентним барвником PE, або еквівалент</t>
  </si>
  <si>
    <t>Моноклональне антитіло CD19, мічене флюоресцентним барвником PC5, або еквівалент</t>
  </si>
  <si>
    <t>Моноклональне антитіло CD19, мічене флюоресцентним барвником PC7, або еквівалент</t>
  </si>
  <si>
    <t>Моноклональне антитіло CD20, мічене флюоресцентним барвником APC-Alexa Fluor 700, або еквівалент</t>
  </si>
  <si>
    <t>Моноклональне антитіло CD38, мічене флюоресцентним барвником PC5.5, або еквівалент</t>
  </si>
  <si>
    <t>Моноклональне антитіло CD45, мічене флюоресцентним барвником Krome Orange, або еквівалент</t>
  </si>
  <si>
    <t>Моноклональне антитіло CD58, мічене флуоресцентним барвником APC, або еквівалент</t>
  </si>
  <si>
    <t>Моноклональне антитіло CD3-FITC/CD(16+56)PE, або еквівалент</t>
  </si>
  <si>
    <t>№</t>
  </si>
  <si>
    <t>Міжнародна непатентована назва лікарського засобу / Назва медичного виробу</t>
  </si>
  <si>
    <t>Форма випуску</t>
  </si>
  <si>
    <t>Цінова пропозиція фірми №1, з ПДВ за 1 одиницю, грн.</t>
  </si>
  <si>
    <t xml:space="preserve">НАЦІОНАЛЬНИЙ КЛАСИФІКАТОР УКРАЇНИ
Єдиний закупівельний словник ДК 021:2015 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</si>
  <si>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</si>
  <si>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</si>
  <si>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шт</t>
  </si>
  <si>
    <t>Цінова пропозиція фірми №1, без ПДВ за 1 одиницю, грн.</t>
  </si>
  <si>
    <t xml:space="preserve">Цінова пропозиція фірми №2, без ПДВ за 1 одиницю, грн. </t>
  </si>
  <si>
    <t xml:space="preserve">Цінова пропозиція фірми №2,  з ПДВ, за 1 одиницю, грн. </t>
  </si>
  <si>
    <t>Загальна сума фірми №2, грн.</t>
  </si>
  <si>
    <t>Ціна середня, з ПДВ, грн.</t>
  </si>
  <si>
    <t>Загальна сума, грн.</t>
  </si>
  <si>
    <t>Загальна сума</t>
  </si>
  <si>
    <t>С.С.Чернишук</t>
  </si>
  <si>
    <t>Т.П. Іванова</t>
  </si>
  <si>
    <t>Завідувач лабораторії медико-генетичного центру</t>
  </si>
  <si>
    <t>Н.В. Ольхович</t>
  </si>
  <si>
    <t>Суміш флуоросфер розміром 10 мкм з діапазоном флуоресценції від 515 до 800 нм при збудженні хвилею 488 нм, розміром 6 мкм з діапазоном флюоресценції від 640 до 800 нм при збудженні хвилею 635 нм та розміром 3 мкм з діапазоном флуоресценції від 400 до 500 нм при збудженні хвилею 405 нм, відповідно Flow-Check Pro Fluorospheres</t>
  </si>
  <si>
    <t>Моноклональне антитіло CD8, мічене флюоресцентним барвником PC5, або еквівалент</t>
  </si>
  <si>
    <t>Моноклональне антитіло CD5,мічене флюоресцентним барвником PC5,5 або еквівалент</t>
  </si>
  <si>
    <t>56917 Численні CD-клітинні маркери IVD, антитіла</t>
  </si>
  <si>
    <t>декларація про відповідність Технічному регламенту щодо медичних виробів для діагностики in vitro №0211</t>
  </si>
  <si>
    <t>декларація про відповідність Технічному регламенту щодо медичних виробів для діагностики in vitro №0223</t>
  </si>
  <si>
    <t>декларація про відповідність Технічному регламенту щодо медичних виробів для діагностики in vitro №0224</t>
  </si>
  <si>
    <t>Код ДК 021:2015 – 33696500-0 - Лабораторні реактиви</t>
  </si>
  <si>
    <t>30614 Набір реагентів для визначання рецепторів клітинної поверхні</t>
  </si>
  <si>
    <t>лист від "Український науковий інститут сертифікації" №188 від 29/04/2020</t>
  </si>
  <si>
    <t>Загальна кількість</t>
  </si>
  <si>
    <t xml:space="preserve">Медико-технічні вимоги на закупівлю реагентів та витратних матеріалів для Референс-лабораторії з лабораторної діагностики онкогематологічних захворювань Українського Референс-центру з клінічної лабораторної діагностики та метрології  в 2024 році </t>
  </si>
  <si>
    <t>ЛОТ 1 Реагенти до проточних цитофлюориметрів Navios EX, Cytomics FC500, Beckman Coulter:</t>
  </si>
  <si>
    <t>Голова робочої групи:             Медичний директор  з медичних питань НДСЛ "ОХМАТДИТ" МОЗ України</t>
  </si>
  <si>
    <t>Члени робочої групи:               Медичний директор  НДСЛ "ОХМАТДИТ" МОЗ України</t>
  </si>
  <si>
    <t>Медичний директор з поліклінічної роботи</t>
  </si>
  <si>
    <t>В.А. Сова</t>
  </si>
  <si>
    <t>Заступник генерального директора з економічних питань</t>
  </si>
  <si>
    <t>Н.М. Мирута</t>
  </si>
  <si>
    <t>Завідувач Українського Референс-центру з клінічної лабораторної діагностики та метрологі</t>
  </si>
  <si>
    <t>В.Г. Яновська</t>
  </si>
  <si>
    <t>Завідувач відділом імуногістохімічних досліджень дитячого патологоанатомічного відділення</t>
  </si>
  <si>
    <t>О.В. Виставних</t>
  </si>
  <si>
    <t>Моноклональне антитіло CD3,мічене флюоресцентним барвником PC5, або еквівалент</t>
  </si>
  <si>
    <t>Моноклональне антитіло CD48, мічене флюоресцентним барвником ECD, або еквівалент</t>
  </si>
  <si>
    <t>Реагент ClearLLab для визначення антигенів В-лімфоцитарного ряду у вигляді сухій суміші моноклональних антитіл проти антигенів: Каппа, Лямбда, CD10, CD5, CD200, CD34, CD38, CD20, CD19 та CD45 в одній пробірці (25 пробірок/упак.)</t>
  </si>
  <si>
    <t>Контрольний клітинний матеріал, нормальний рівень, які мають паспортні дані на наступні параметри: CD2, CD3, CD14, CD19, CD3-/56+, CD7, CD13, HLA-DR, CD33, 60 тестів або еквівалент</t>
  </si>
  <si>
    <t>уп</t>
  </si>
  <si>
    <t>56920 Числені CD-клітинні маркери ІВД, антитіла</t>
  </si>
  <si>
    <t>56923 Числені CD-клітинні маркери ІВД, антитіла</t>
  </si>
  <si>
    <t>56924 Числені CD-клітинні маркери ІВД, антитіла</t>
  </si>
  <si>
    <t>56919 Числені СD-клітинні маркери ІВД, контрольний матеріал</t>
  </si>
  <si>
    <t>55864 Імітатори клітин крові для калібрування/контролювання IVD (діагностика in vitro), реагент</t>
  </si>
  <si>
    <t>Загальна сума 2024, грн.</t>
  </si>
  <si>
    <t>відсутня (не IVD)</t>
  </si>
  <si>
    <t>декларація про відповідність Технічному регламенту щодо медичних виробів для діагностики in vitro №0158</t>
  </si>
  <si>
    <t>декларація про відповідність Технічному регламенту щодо медичних виробів для діагностики in vitro №0226</t>
  </si>
  <si>
    <t>ОБГРУНТУВАННЯ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</si>
</sst>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6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9" fontId="7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vertical="center" wrapText="1"/>
    </xf>
    <xf numFmtId="0" fontId="0" fillId="0" borderId="0" xfId="0"/>
    <xf numFmtId="2" fontId="10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/>
    <xf numFmtId="4" fontId="13" fillId="0" borderId="0" xfId="0" applyNumberFormat="1" applyFont="1" applyFill="1"/>
    <xf numFmtId="4" fontId="13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12" fillId="0" borderId="0" xfId="0" applyFont="1" applyFill="1" applyBorder="1"/>
    <xf numFmtId="4" fontId="12" fillId="0" borderId="0" xfId="0" applyNumberFormat="1" applyFont="1" applyFill="1" applyBorder="1"/>
    <xf numFmtId="4" fontId="12" fillId="0" borderId="0" xfId="0" applyNumberFormat="1" applyFont="1" applyBorder="1"/>
    <xf numFmtId="0" fontId="5" fillId="0" borderId="0" xfId="0" applyFont="1" applyFill="1" applyAlignment="1">
      <alignment vertical="center"/>
    </xf>
    <xf numFmtId="0" fontId="7" fillId="0" borderId="0" xfId="0" applyFont="1" applyFill="1" applyAlignment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/>
    <xf numFmtId="2" fontId="17" fillId="0" borderId="1" xfId="10" applyNumberFormat="1" applyFont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17" fillId="0" borderId="1" xfId="10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11">
    <cellStyle name="Звичайний" xfId="0" builtinId="0"/>
    <cellStyle name="Звичайний 2" xfId="3" xr:uid="{00000000-0005-0000-0000-000031000000}"/>
    <cellStyle name="Звичайний 3" xfId="4" xr:uid="{00000000-0005-0000-0000-000032000000}"/>
    <cellStyle name="Звичайний 3 2" xfId="7" xr:uid="{00000000-0005-0000-0000-000032000000}"/>
    <cellStyle name="Звичайний 5" xfId="2" xr:uid="{D277DDC2-E596-4F37-9862-512ED8E9F51B}"/>
    <cellStyle name="Звичайний 5 2" xfId="6" xr:uid="{D277DDC2-E596-4F37-9862-512ED8E9F51B}"/>
    <cellStyle name="Звичайний 5 3" xfId="9" xr:uid="{D277DDC2-E596-4F37-9862-512ED8E9F51B}"/>
    <cellStyle name="Обычный 9" xfId="1" xr:uid="{44B3C59D-D225-4A62-8BAF-0B7B6E998584}"/>
    <cellStyle name="Обычный 9 2" xfId="5" xr:uid="{44B3C59D-D225-4A62-8BAF-0B7B6E998584}"/>
    <cellStyle name="Обычный 9 3" xfId="8" xr:uid="{44B3C59D-D225-4A62-8BAF-0B7B6E998584}"/>
    <cellStyle name="Обычный_Включені до переліку 3" xfId="10" xr:uid="{4C4F7E0A-F97E-48DF-B82C-379B6A750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60" zoomScaleNormal="60" zoomScaleSheetLayoutView="55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E1" sqref="E1:L1"/>
    </sheetView>
  </sheetViews>
  <sheetFormatPr defaultRowHeight="15" x14ac:dyDescent="0.25"/>
  <cols>
    <col min="1" max="1" width="6.5703125" style="1" customWidth="1"/>
    <col min="2" max="2" width="54" customWidth="1"/>
    <col min="3" max="3" width="9.85546875" customWidth="1"/>
    <col min="4" max="4" width="14.28515625" style="8" customWidth="1"/>
    <col min="5" max="6" width="20.5703125" style="8" customWidth="1"/>
    <col min="7" max="7" width="16.140625" style="8" customWidth="1"/>
    <col min="8" max="8" width="19" customWidth="1"/>
    <col min="9" max="9" width="20.5703125" customWidth="1"/>
    <col min="10" max="10" width="14.7109375" customWidth="1"/>
    <col min="11" max="11" width="13.7109375" customWidth="1"/>
    <col min="12" max="12" width="17" customWidth="1"/>
    <col min="13" max="13" width="27" style="8" customWidth="1"/>
    <col min="14" max="14" width="20.7109375" style="8" customWidth="1"/>
    <col min="15" max="15" width="34.7109375" style="8" customWidth="1"/>
    <col min="16" max="16" width="37.5703125" customWidth="1"/>
    <col min="17" max="17" width="9.140625" customWidth="1"/>
    <col min="18" max="18" width="56" customWidth="1"/>
  </cols>
  <sheetData>
    <row r="1" spans="1:15" ht="37.5" customHeight="1" x14ac:dyDescent="0.3">
      <c r="E1" s="52" t="s">
        <v>65</v>
      </c>
      <c r="F1" s="53"/>
      <c r="G1" s="53"/>
      <c r="H1" s="53"/>
      <c r="I1" s="53"/>
      <c r="J1" s="53"/>
      <c r="K1" s="53"/>
      <c r="L1" s="53"/>
    </row>
    <row r="2" spans="1:15" ht="48.75" customHeight="1" x14ac:dyDescent="0.25">
      <c r="A2" s="50" t="s">
        <v>39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94.5" customHeight="1" x14ac:dyDescent="0.25">
      <c r="A3" s="10" t="s">
        <v>9</v>
      </c>
      <c r="B3" s="10" t="s">
        <v>10</v>
      </c>
      <c r="C3" s="11" t="s">
        <v>11</v>
      </c>
      <c r="D3" s="10" t="s">
        <v>38</v>
      </c>
      <c r="E3" s="10" t="s">
        <v>17</v>
      </c>
      <c r="F3" s="10" t="s">
        <v>12</v>
      </c>
      <c r="G3" s="10" t="s">
        <v>61</v>
      </c>
      <c r="H3" s="12" t="s">
        <v>18</v>
      </c>
      <c r="I3" s="12" t="s">
        <v>19</v>
      </c>
      <c r="J3" s="12" t="s">
        <v>20</v>
      </c>
      <c r="K3" s="12" t="s">
        <v>21</v>
      </c>
      <c r="L3" s="13" t="s">
        <v>22</v>
      </c>
      <c r="M3" s="14" t="s">
        <v>13</v>
      </c>
      <c r="N3" s="14" t="s">
        <v>14</v>
      </c>
      <c r="O3" s="15" t="s">
        <v>15</v>
      </c>
    </row>
    <row r="4" spans="1:15" s="4" customFormat="1" ht="15.75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</row>
    <row r="5" spans="1:15" s="4" customFormat="1" ht="39" customHeight="1" x14ac:dyDescent="0.25">
      <c r="A5" s="51" t="s">
        <v>40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s="44" customFormat="1" ht="80.25" customHeight="1" x14ac:dyDescent="0.25">
      <c r="A6" s="16">
        <v>1</v>
      </c>
      <c r="B6" s="43" t="s">
        <v>51</v>
      </c>
      <c r="C6" s="18" t="s">
        <v>16</v>
      </c>
      <c r="D6" s="23">
        <v>1</v>
      </c>
      <c r="E6" s="20">
        <v>27900</v>
      </c>
      <c r="F6" s="20">
        <f>E6*1.07</f>
        <v>29853</v>
      </c>
      <c r="G6" s="19">
        <f t="shared" ref="G6:G14" si="0">D6*F6</f>
        <v>29853</v>
      </c>
      <c r="H6" s="19">
        <v>28920</v>
      </c>
      <c r="I6" s="19">
        <v>30944.400000000001</v>
      </c>
      <c r="J6" s="19">
        <f t="shared" ref="J6:J16" si="1">D6*I6</f>
        <v>30944.400000000001</v>
      </c>
      <c r="K6" s="19">
        <f t="shared" ref="K6:K21" si="2">(F6+I6)/2</f>
        <v>30398.7</v>
      </c>
      <c r="L6" s="19">
        <f t="shared" ref="L6:L17" si="3">D6*K6</f>
        <v>30398.7</v>
      </c>
      <c r="M6" s="21" t="s">
        <v>35</v>
      </c>
      <c r="N6" s="22" t="s">
        <v>31</v>
      </c>
      <c r="O6" s="22" t="s">
        <v>32</v>
      </c>
    </row>
    <row r="7" spans="1:15" s="44" customFormat="1" ht="80.25" customHeight="1" x14ac:dyDescent="0.25">
      <c r="A7" s="16">
        <v>2</v>
      </c>
      <c r="B7" s="17" t="s">
        <v>0</v>
      </c>
      <c r="C7" s="18" t="s">
        <v>16</v>
      </c>
      <c r="D7" s="19">
        <v>1</v>
      </c>
      <c r="E7" s="48">
        <v>35800</v>
      </c>
      <c r="F7" s="20">
        <f>E7*1.2</f>
        <v>42960</v>
      </c>
      <c r="G7" s="19">
        <f>D7*F7</f>
        <v>42960</v>
      </c>
      <c r="H7" s="19">
        <v>36250</v>
      </c>
      <c r="I7" s="19">
        <v>43500</v>
      </c>
      <c r="J7" s="19">
        <f>D7*I7</f>
        <v>43500</v>
      </c>
      <c r="K7" s="19">
        <f t="shared" si="2"/>
        <v>43230</v>
      </c>
      <c r="L7" s="19">
        <f>D7*K7</f>
        <v>43230</v>
      </c>
      <c r="M7" s="6" t="s">
        <v>35</v>
      </c>
      <c r="N7" s="7" t="s">
        <v>36</v>
      </c>
      <c r="O7" s="22" t="s">
        <v>37</v>
      </c>
    </row>
    <row r="8" spans="1:15" s="44" customFormat="1" ht="69.75" customHeight="1" x14ac:dyDescent="0.25">
      <c r="A8" s="16">
        <v>3</v>
      </c>
      <c r="B8" s="17" t="s">
        <v>1</v>
      </c>
      <c r="C8" s="18" t="s">
        <v>16</v>
      </c>
      <c r="D8" s="23">
        <v>1</v>
      </c>
      <c r="E8" s="45">
        <v>19500</v>
      </c>
      <c r="F8" s="20">
        <f>E8*1.07</f>
        <v>20865</v>
      </c>
      <c r="G8" s="19">
        <f t="shared" si="0"/>
        <v>20865</v>
      </c>
      <c r="H8" s="19">
        <v>20250</v>
      </c>
      <c r="I8" s="19">
        <v>21667.5</v>
      </c>
      <c r="J8" s="19">
        <f t="shared" si="1"/>
        <v>21667.5</v>
      </c>
      <c r="K8" s="19">
        <f t="shared" si="2"/>
        <v>21266.25</v>
      </c>
      <c r="L8" s="19">
        <f t="shared" si="3"/>
        <v>21266.25</v>
      </c>
      <c r="M8" s="5" t="s">
        <v>35</v>
      </c>
      <c r="N8" s="49" t="s">
        <v>56</v>
      </c>
      <c r="O8" s="24" t="s">
        <v>33</v>
      </c>
    </row>
    <row r="9" spans="1:15" s="44" customFormat="1" ht="69.75" customHeight="1" x14ac:dyDescent="0.25">
      <c r="A9" s="16">
        <v>4</v>
      </c>
      <c r="B9" s="17" t="s">
        <v>30</v>
      </c>
      <c r="C9" s="18" t="s">
        <v>16</v>
      </c>
      <c r="D9" s="19">
        <v>1</v>
      </c>
      <c r="E9" s="20">
        <v>39200</v>
      </c>
      <c r="F9" s="20">
        <f>E9*1.07</f>
        <v>41944</v>
      </c>
      <c r="G9" s="19">
        <f t="shared" si="0"/>
        <v>41944</v>
      </c>
      <c r="H9" s="19">
        <v>39630</v>
      </c>
      <c r="I9" s="19">
        <v>42404.1</v>
      </c>
      <c r="J9" s="19">
        <f t="shared" si="1"/>
        <v>42404.1</v>
      </c>
      <c r="K9" s="19">
        <f t="shared" si="2"/>
        <v>42174.05</v>
      </c>
      <c r="L9" s="19">
        <f t="shared" si="3"/>
        <v>42174.05</v>
      </c>
      <c r="M9" s="5" t="s">
        <v>35</v>
      </c>
      <c r="N9" s="49" t="s">
        <v>57</v>
      </c>
      <c r="O9" s="24" t="s">
        <v>33</v>
      </c>
    </row>
    <row r="10" spans="1:15" s="44" customFormat="1" ht="69.75" customHeight="1" x14ac:dyDescent="0.25">
      <c r="A10" s="16">
        <v>5</v>
      </c>
      <c r="B10" s="17" t="s">
        <v>29</v>
      </c>
      <c r="C10" s="18" t="s">
        <v>16</v>
      </c>
      <c r="D10" s="23">
        <v>1</v>
      </c>
      <c r="E10" s="20">
        <v>25000</v>
      </c>
      <c r="F10" s="20">
        <f>E10*1.07</f>
        <v>26750</v>
      </c>
      <c r="G10" s="19">
        <f t="shared" si="0"/>
        <v>26750</v>
      </c>
      <c r="H10" s="19">
        <v>25725</v>
      </c>
      <c r="I10" s="19">
        <v>27525.75</v>
      </c>
      <c r="J10" s="19">
        <f t="shared" si="1"/>
        <v>27525.75</v>
      </c>
      <c r="K10" s="19">
        <f t="shared" si="2"/>
        <v>27137.875</v>
      </c>
      <c r="L10" s="19">
        <f t="shared" si="3"/>
        <v>27137.875</v>
      </c>
      <c r="M10" s="5" t="s">
        <v>35</v>
      </c>
      <c r="N10" s="49" t="s">
        <v>58</v>
      </c>
      <c r="O10" s="24" t="s">
        <v>32</v>
      </c>
    </row>
    <row r="11" spans="1:15" s="44" customFormat="1" ht="76.5" customHeight="1" x14ac:dyDescent="0.25">
      <c r="A11" s="16">
        <v>6</v>
      </c>
      <c r="B11" s="17" t="s">
        <v>2</v>
      </c>
      <c r="C11" s="18" t="s">
        <v>16</v>
      </c>
      <c r="D11" s="23">
        <v>1</v>
      </c>
      <c r="E11" s="20">
        <v>28000</v>
      </c>
      <c r="F11" s="20">
        <f>E11*1.07</f>
        <v>29960</v>
      </c>
      <c r="G11" s="19">
        <f t="shared" si="0"/>
        <v>29960</v>
      </c>
      <c r="H11" s="19">
        <v>28840</v>
      </c>
      <c r="I11" s="19">
        <v>30858.799999999999</v>
      </c>
      <c r="J11" s="19">
        <f t="shared" si="1"/>
        <v>30858.799999999999</v>
      </c>
      <c r="K11" s="19">
        <f t="shared" si="2"/>
        <v>30409.4</v>
      </c>
      <c r="L11" s="19">
        <f t="shared" si="3"/>
        <v>30409.4</v>
      </c>
      <c r="M11" s="5" t="s">
        <v>35</v>
      </c>
      <c r="N11" s="24" t="s">
        <v>31</v>
      </c>
      <c r="O11" s="24" t="s">
        <v>33</v>
      </c>
    </row>
    <row r="12" spans="1:15" s="44" customFormat="1" ht="76.5" customHeight="1" x14ac:dyDescent="0.25">
      <c r="A12" s="16">
        <v>7</v>
      </c>
      <c r="B12" s="17" t="s">
        <v>3</v>
      </c>
      <c r="C12" s="18" t="s">
        <v>16</v>
      </c>
      <c r="D12" s="19">
        <v>1</v>
      </c>
      <c r="E12" s="45">
        <v>26600</v>
      </c>
      <c r="F12" s="20">
        <f>E12*1.07</f>
        <v>28462</v>
      </c>
      <c r="G12" s="19">
        <f t="shared" si="0"/>
        <v>28462</v>
      </c>
      <c r="H12" s="19">
        <v>28000</v>
      </c>
      <c r="I12" s="19">
        <v>29960</v>
      </c>
      <c r="J12" s="19">
        <f t="shared" si="1"/>
        <v>29960</v>
      </c>
      <c r="K12" s="19">
        <f t="shared" si="2"/>
        <v>29211</v>
      </c>
      <c r="L12" s="19">
        <f t="shared" si="3"/>
        <v>29211</v>
      </c>
      <c r="M12" s="5" t="s">
        <v>35</v>
      </c>
      <c r="N12" s="24" t="s">
        <v>31</v>
      </c>
      <c r="O12" s="24" t="s">
        <v>33</v>
      </c>
    </row>
    <row r="13" spans="1:15" s="44" customFormat="1" ht="88.5" customHeight="1" x14ac:dyDescent="0.25">
      <c r="A13" s="16">
        <v>8</v>
      </c>
      <c r="B13" s="17" t="s">
        <v>4</v>
      </c>
      <c r="C13" s="18" t="s">
        <v>16</v>
      </c>
      <c r="D13" s="19">
        <v>1</v>
      </c>
      <c r="E13" s="45">
        <v>23000</v>
      </c>
      <c r="F13" s="20">
        <f>E13*1.2</f>
        <v>27600</v>
      </c>
      <c r="G13" s="19">
        <f t="shared" si="0"/>
        <v>27600</v>
      </c>
      <c r="H13" s="19">
        <v>23750</v>
      </c>
      <c r="I13" s="19">
        <v>28500</v>
      </c>
      <c r="J13" s="19">
        <f t="shared" si="1"/>
        <v>28500</v>
      </c>
      <c r="K13" s="19">
        <f t="shared" si="2"/>
        <v>28050</v>
      </c>
      <c r="L13" s="19">
        <f t="shared" si="3"/>
        <v>28050</v>
      </c>
      <c r="M13" s="6" t="s">
        <v>35</v>
      </c>
      <c r="N13" s="7" t="s">
        <v>36</v>
      </c>
      <c r="O13" s="22" t="s">
        <v>37</v>
      </c>
    </row>
    <row r="14" spans="1:15" s="44" customFormat="1" ht="87.75" customHeight="1" x14ac:dyDescent="0.25">
      <c r="A14" s="16">
        <v>9</v>
      </c>
      <c r="B14" s="17" t="s">
        <v>5</v>
      </c>
      <c r="C14" s="18" t="s">
        <v>16</v>
      </c>
      <c r="D14" s="19">
        <v>1</v>
      </c>
      <c r="E14" s="45">
        <v>19200</v>
      </c>
      <c r="F14" s="20">
        <f>E14*1.2</f>
        <v>23040</v>
      </c>
      <c r="G14" s="19">
        <f t="shared" si="0"/>
        <v>23040</v>
      </c>
      <c r="H14" s="19">
        <v>20120</v>
      </c>
      <c r="I14" s="19">
        <v>24144</v>
      </c>
      <c r="J14" s="19">
        <f t="shared" si="1"/>
        <v>24144</v>
      </c>
      <c r="K14" s="19">
        <f t="shared" si="2"/>
        <v>23592</v>
      </c>
      <c r="L14" s="19">
        <f t="shared" si="3"/>
        <v>23592</v>
      </c>
      <c r="M14" s="6" t="s">
        <v>35</v>
      </c>
      <c r="N14" s="7" t="s">
        <v>36</v>
      </c>
      <c r="O14" s="22" t="s">
        <v>37</v>
      </c>
    </row>
    <row r="15" spans="1:15" s="44" customFormat="1" ht="72.599999999999994" customHeight="1" x14ac:dyDescent="0.25">
      <c r="A15" s="16">
        <v>10</v>
      </c>
      <c r="B15" s="17" t="s">
        <v>6</v>
      </c>
      <c r="C15" s="18" t="s">
        <v>16</v>
      </c>
      <c r="D15" s="19">
        <v>1</v>
      </c>
      <c r="E15" s="20">
        <v>27600</v>
      </c>
      <c r="F15" s="20">
        <f t="shared" ref="F15" si="4">E15*1.07</f>
        <v>29532</v>
      </c>
      <c r="G15" s="19">
        <f t="shared" ref="G15:G21" si="5">D15*F15</f>
        <v>29532</v>
      </c>
      <c r="H15" s="19">
        <v>29150</v>
      </c>
      <c r="I15" s="19">
        <v>31190.5</v>
      </c>
      <c r="J15" s="19">
        <f t="shared" si="1"/>
        <v>31190.5</v>
      </c>
      <c r="K15" s="19">
        <f t="shared" si="2"/>
        <v>30361.25</v>
      </c>
      <c r="L15" s="19">
        <f t="shared" si="3"/>
        <v>30361.25</v>
      </c>
      <c r="M15" s="5" t="s">
        <v>35</v>
      </c>
      <c r="N15" s="24" t="s">
        <v>31</v>
      </c>
      <c r="O15" s="24" t="s">
        <v>32</v>
      </c>
    </row>
    <row r="16" spans="1:15" s="44" customFormat="1" ht="87.75" customHeight="1" x14ac:dyDescent="0.25">
      <c r="A16" s="16">
        <v>11</v>
      </c>
      <c r="B16" s="43" t="s">
        <v>52</v>
      </c>
      <c r="C16" s="18" t="s">
        <v>16</v>
      </c>
      <c r="D16" s="19">
        <v>1</v>
      </c>
      <c r="E16" s="47">
        <v>28400</v>
      </c>
      <c r="F16" s="20">
        <f>E16*1.2</f>
        <v>34080</v>
      </c>
      <c r="G16" s="19">
        <f t="shared" si="5"/>
        <v>34080</v>
      </c>
      <c r="H16" s="19">
        <v>29700</v>
      </c>
      <c r="I16" s="19">
        <v>35640</v>
      </c>
      <c r="J16" s="19">
        <f t="shared" si="1"/>
        <v>35640</v>
      </c>
      <c r="K16" s="19">
        <f t="shared" si="2"/>
        <v>34860</v>
      </c>
      <c r="L16" s="19">
        <f t="shared" si="3"/>
        <v>34860</v>
      </c>
      <c r="M16" s="5" t="s">
        <v>35</v>
      </c>
      <c r="N16" s="24" t="s">
        <v>36</v>
      </c>
      <c r="O16" s="24" t="s">
        <v>62</v>
      </c>
    </row>
    <row r="17" spans="1:15" s="44" customFormat="1" ht="87.75" customHeight="1" x14ac:dyDescent="0.25">
      <c r="A17" s="16">
        <v>12</v>
      </c>
      <c r="B17" s="17" t="s">
        <v>7</v>
      </c>
      <c r="C17" s="18" t="s">
        <v>16</v>
      </c>
      <c r="D17" s="19">
        <v>1</v>
      </c>
      <c r="E17" s="19">
        <v>25200</v>
      </c>
      <c r="F17" s="19">
        <f>E17*1.2</f>
        <v>30240</v>
      </c>
      <c r="G17" s="19">
        <f t="shared" si="5"/>
        <v>30240</v>
      </c>
      <c r="H17" s="19">
        <v>26050</v>
      </c>
      <c r="I17" s="19">
        <v>31260</v>
      </c>
      <c r="J17" s="19">
        <f>D17*I17</f>
        <v>31260</v>
      </c>
      <c r="K17" s="19">
        <f t="shared" si="2"/>
        <v>30750</v>
      </c>
      <c r="L17" s="19">
        <f t="shared" si="3"/>
        <v>30750</v>
      </c>
      <c r="M17" s="6" t="s">
        <v>35</v>
      </c>
      <c r="N17" s="7" t="s">
        <v>36</v>
      </c>
      <c r="O17" s="24" t="s">
        <v>62</v>
      </c>
    </row>
    <row r="18" spans="1:15" s="44" customFormat="1" ht="70.5" customHeight="1" x14ac:dyDescent="0.25">
      <c r="A18" s="16">
        <v>13</v>
      </c>
      <c r="B18" s="25" t="s">
        <v>8</v>
      </c>
      <c r="C18" s="18" t="s">
        <v>16</v>
      </c>
      <c r="D18" s="23">
        <v>1</v>
      </c>
      <c r="E18" s="45">
        <v>21000</v>
      </c>
      <c r="F18" s="19">
        <f t="shared" ref="F18:F21" si="6">E18*1.07</f>
        <v>22470</v>
      </c>
      <c r="G18" s="19">
        <f t="shared" si="5"/>
        <v>22470</v>
      </c>
      <c r="H18" s="19">
        <v>21620</v>
      </c>
      <c r="I18" s="19">
        <v>23133.4</v>
      </c>
      <c r="J18" s="19">
        <f t="shared" ref="J18:J21" si="7">D18*I18</f>
        <v>23133.4</v>
      </c>
      <c r="K18" s="19">
        <f t="shared" si="2"/>
        <v>22801.7</v>
      </c>
      <c r="L18" s="19">
        <f t="shared" ref="L18:L21" si="8">D18*K18</f>
        <v>22801.7</v>
      </c>
      <c r="M18" s="5" t="s">
        <v>35</v>
      </c>
      <c r="N18" s="24" t="s">
        <v>31</v>
      </c>
      <c r="O18" s="24" t="s">
        <v>33</v>
      </c>
    </row>
    <row r="19" spans="1:15" s="44" customFormat="1" ht="137.44999999999999" customHeight="1" x14ac:dyDescent="0.25">
      <c r="A19" s="16">
        <v>14</v>
      </c>
      <c r="B19" s="43" t="s">
        <v>53</v>
      </c>
      <c r="C19" s="46" t="s">
        <v>55</v>
      </c>
      <c r="D19" s="23">
        <v>1</v>
      </c>
      <c r="E19" s="19">
        <v>71000</v>
      </c>
      <c r="F19" s="19">
        <f t="shared" si="6"/>
        <v>75970</v>
      </c>
      <c r="G19" s="19">
        <f t="shared" si="5"/>
        <v>75970</v>
      </c>
      <c r="H19" s="19">
        <v>73500</v>
      </c>
      <c r="I19" s="19">
        <v>78645</v>
      </c>
      <c r="J19" s="19">
        <f t="shared" si="7"/>
        <v>78645</v>
      </c>
      <c r="K19" s="19">
        <f t="shared" si="2"/>
        <v>77307.5</v>
      </c>
      <c r="L19" s="19">
        <f t="shared" si="8"/>
        <v>77307.5</v>
      </c>
      <c r="M19" s="5" t="s">
        <v>35</v>
      </c>
      <c r="N19" s="24" t="s">
        <v>31</v>
      </c>
      <c r="O19" s="24" t="s">
        <v>63</v>
      </c>
    </row>
    <row r="20" spans="1:15" s="44" customFormat="1" ht="130.5" customHeight="1" x14ac:dyDescent="0.25">
      <c r="A20" s="16">
        <v>15</v>
      </c>
      <c r="B20" s="43" t="s">
        <v>54</v>
      </c>
      <c r="C20" s="46" t="s">
        <v>55</v>
      </c>
      <c r="D20" s="19">
        <v>1</v>
      </c>
      <c r="E20" s="19">
        <v>11200</v>
      </c>
      <c r="F20" s="19">
        <f t="shared" si="6"/>
        <v>11984</v>
      </c>
      <c r="G20" s="19">
        <f t="shared" si="5"/>
        <v>11984</v>
      </c>
      <c r="H20" s="19">
        <v>11850</v>
      </c>
      <c r="I20" s="19">
        <v>12679.5</v>
      </c>
      <c r="J20" s="19">
        <f t="shared" si="7"/>
        <v>12679.5</v>
      </c>
      <c r="K20" s="19">
        <f t="shared" si="2"/>
        <v>12331.75</v>
      </c>
      <c r="L20" s="19">
        <f t="shared" si="8"/>
        <v>12331.75</v>
      </c>
      <c r="M20" s="5" t="s">
        <v>35</v>
      </c>
      <c r="N20" s="24" t="s">
        <v>59</v>
      </c>
      <c r="O20" s="24" t="s">
        <v>34</v>
      </c>
    </row>
    <row r="21" spans="1:15" s="44" customFormat="1" ht="198.6" customHeight="1" x14ac:dyDescent="0.25">
      <c r="A21" s="16">
        <v>16</v>
      </c>
      <c r="B21" s="43" t="s">
        <v>28</v>
      </c>
      <c r="C21" s="46" t="s">
        <v>55</v>
      </c>
      <c r="D21" s="19">
        <v>1</v>
      </c>
      <c r="E21" s="19">
        <v>20200</v>
      </c>
      <c r="F21" s="19">
        <f t="shared" si="6"/>
        <v>21614</v>
      </c>
      <c r="G21" s="19">
        <f t="shared" si="5"/>
        <v>21614</v>
      </c>
      <c r="H21" s="19">
        <v>20850</v>
      </c>
      <c r="I21" s="19">
        <v>22309.5</v>
      </c>
      <c r="J21" s="19">
        <f t="shared" si="7"/>
        <v>22309.5</v>
      </c>
      <c r="K21" s="19">
        <f t="shared" si="2"/>
        <v>21961.75</v>
      </c>
      <c r="L21" s="19">
        <f t="shared" si="8"/>
        <v>21961.75</v>
      </c>
      <c r="M21" s="5" t="s">
        <v>35</v>
      </c>
      <c r="N21" s="24" t="s">
        <v>60</v>
      </c>
      <c r="O21" s="24" t="s">
        <v>64</v>
      </c>
    </row>
    <row r="22" spans="1:15" ht="15.75" x14ac:dyDescent="0.25">
      <c r="A22" s="26"/>
      <c r="B22" s="27"/>
      <c r="C22" s="27"/>
      <c r="D22" s="28"/>
      <c r="E22" s="29"/>
      <c r="F22" s="29"/>
      <c r="G22" s="29"/>
      <c r="H22" s="30"/>
      <c r="I22" s="30"/>
      <c r="J22" s="30"/>
      <c r="K22" s="30"/>
      <c r="L22" s="30"/>
      <c r="M22" s="28"/>
      <c r="N22" s="28"/>
      <c r="O22" s="28"/>
    </row>
    <row r="23" spans="1:15" s="9" customFormat="1" ht="15.75" x14ac:dyDescent="0.25">
      <c r="A23" s="31"/>
      <c r="B23" s="33" t="s">
        <v>23</v>
      </c>
      <c r="C23" s="34"/>
      <c r="D23" s="35"/>
      <c r="E23" s="36"/>
      <c r="F23" s="36"/>
      <c r="G23" s="36">
        <f>SUM(G6:G21)</f>
        <v>497324</v>
      </c>
      <c r="H23" s="37"/>
      <c r="I23" s="37"/>
      <c r="J23" s="37">
        <f>SUM(J6:J21)</f>
        <v>514362.45</v>
      </c>
      <c r="K23" s="37"/>
      <c r="L23" s="37">
        <f>SUM(L6:L21)</f>
        <v>505843.22500000003</v>
      </c>
      <c r="M23" s="35"/>
      <c r="N23" s="35"/>
      <c r="O23" s="35"/>
    </row>
    <row r="24" spans="1:15" ht="35.25" customHeight="1" x14ac:dyDescent="0.25">
      <c r="A24" s="26"/>
      <c r="B24" s="27"/>
      <c r="C24" s="27"/>
      <c r="D24" s="28"/>
      <c r="E24" s="28"/>
      <c r="F24" s="28"/>
      <c r="G24" s="28"/>
      <c r="H24" s="27"/>
      <c r="I24" s="27"/>
      <c r="J24" s="27"/>
      <c r="K24" s="27"/>
      <c r="L24" s="27"/>
      <c r="M24" s="28"/>
      <c r="N24" s="28"/>
      <c r="O24" s="28"/>
    </row>
    <row r="25" spans="1:15" ht="60" customHeight="1" x14ac:dyDescent="0.25">
      <c r="A25" s="26"/>
      <c r="B25" s="40" t="s">
        <v>41</v>
      </c>
      <c r="C25" s="40"/>
      <c r="D25" s="41"/>
      <c r="E25" s="40"/>
      <c r="F25" s="40"/>
      <c r="G25" s="40"/>
      <c r="H25" s="41"/>
      <c r="I25" s="41"/>
      <c r="J25" s="40" t="s">
        <v>25</v>
      </c>
      <c r="K25" s="38"/>
      <c r="M25" s="28"/>
      <c r="N25" s="28"/>
      <c r="O25" s="28"/>
    </row>
    <row r="26" spans="1:15" ht="43.5" customHeight="1" x14ac:dyDescent="0.25">
      <c r="A26" s="26"/>
      <c r="B26" s="40" t="s">
        <v>42</v>
      </c>
      <c r="C26" s="40"/>
      <c r="D26" s="41"/>
      <c r="E26" s="40"/>
      <c r="F26" s="40"/>
      <c r="G26" s="40"/>
      <c r="H26" s="28"/>
      <c r="I26" s="42"/>
      <c r="J26" s="40" t="s">
        <v>24</v>
      </c>
      <c r="K26" s="8"/>
      <c r="M26" s="28"/>
      <c r="N26" s="28"/>
      <c r="O26" s="28"/>
    </row>
    <row r="27" spans="1:15" ht="45" customHeight="1" x14ac:dyDescent="0.25">
      <c r="A27" s="26"/>
      <c r="B27" s="40" t="s">
        <v>43</v>
      </c>
      <c r="C27" s="40"/>
      <c r="D27" s="41"/>
      <c r="E27" s="40"/>
      <c r="F27" s="40"/>
      <c r="G27" s="40"/>
      <c r="H27" s="28"/>
      <c r="I27" s="42"/>
      <c r="J27" s="40" t="s">
        <v>44</v>
      </c>
      <c r="K27" s="8"/>
      <c r="M27" s="28"/>
      <c r="N27" s="28"/>
      <c r="O27" s="28"/>
    </row>
    <row r="28" spans="1:15" ht="51.75" customHeight="1" x14ac:dyDescent="0.25">
      <c r="A28" s="26"/>
      <c r="B28" s="40" t="s">
        <v>45</v>
      </c>
      <c r="C28" s="40"/>
      <c r="D28" s="41"/>
      <c r="E28" s="40"/>
      <c r="F28" s="40"/>
      <c r="G28" s="40"/>
      <c r="H28" s="28"/>
      <c r="I28" s="42"/>
      <c r="J28" s="40" t="s">
        <v>46</v>
      </c>
      <c r="K28" s="8"/>
      <c r="M28" s="28"/>
      <c r="N28" s="28"/>
      <c r="O28" s="28"/>
    </row>
    <row r="29" spans="1:15" ht="60" customHeight="1" x14ac:dyDescent="0.25">
      <c r="A29" s="26"/>
      <c r="B29" s="40" t="s">
        <v>47</v>
      </c>
      <c r="C29" s="40"/>
      <c r="D29" s="41"/>
      <c r="E29" s="40"/>
      <c r="F29" s="40"/>
      <c r="G29" s="40"/>
      <c r="H29" s="28"/>
      <c r="I29" s="42"/>
      <c r="J29" s="40" t="s">
        <v>48</v>
      </c>
      <c r="K29" s="8"/>
      <c r="M29" s="28"/>
      <c r="N29" s="28"/>
      <c r="O29" s="28"/>
    </row>
    <row r="30" spans="1:15" ht="48.75" customHeight="1" x14ac:dyDescent="0.25">
      <c r="A30" s="26"/>
      <c r="B30" s="40" t="s">
        <v>49</v>
      </c>
      <c r="C30" s="40"/>
      <c r="D30" s="41"/>
      <c r="E30" s="40"/>
      <c r="F30" s="40"/>
      <c r="G30" s="40"/>
      <c r="H30" s="28"/>
      <c r="I30" s="42"/>
      <c r="J30" s="40" t="s">
        <v>50</v>
      </c>
      <c r="K30" s="8"/>
      <c r="M30" s="28"/>
      <c r="N30" s="28"/>
      <c r="O30" s="28"/>
    </row>
    <row r="31" spans="1:15" ht="36.75" customHeight="1" x14ac:dyDescent="0.25">
      <c r="A31" s="26"/>
      <c r="B31" s="40" t="s">
        <v>26</v>
      </c>
      <c r="C31" s="40"/>
      <c r="D31" s="41"/>
      <c r="E31" s="40"/>
      <c r="F31" s="40"/>
      <c r="G31" s="40"/>
      <c r="H31" s="28"/>
      <c r="I31" s="42"/>
      <c r="J31" s="40" t="s">
        <v>27</v>
      </c>
      <c r="K31" s="8"/>
      <c r="M31" s="28"/>
      <c r="N31" s="28"/>
      <c r="O31" s="28"/>
    </row>
    <row r="32" spans="1:15" ht="32.25" customHeight="1" x14ac:dyDescent="0.25">
      <c r="A32" s="26"/>
      <c r="B32" s="2"/>
      <c r="C32" s="3"/>
      <c r="D32" s="32"/>
      <c r="E32" s="32"/>
      <c r="F32" s="32"/>
      <c r="G32" s="32"/>
      <c r="H32" s="32"/>
      <c r="I32" s="39"/>
      <c r="J32" s="39"/>
      <c r="K32" s="27"/>
      <c r="L32" s="27"/>
      <c r="M32" s="28"/>
      <c r="N32" s="28"/>
      <c r="O32" s="28"/>
    </row>
    <row r="33" spans="1:15" ht="33" customHeight="1" x14ac:dyDescent="0.25">
      <c r="A33" s="26"/>
      <c r="B33" s="2"/>
      <c r="C33" s="3"/>
      <c r="D33" s="32"/>
      <c r="E33" s="32"/>
      <c r="F33" s="32"/>
      <c r="G33" s="32"/>
      <c r="H33" s="32"/>
      <c r="I33" s="39"/>
      <c r="J33" s="39"/>
      <c r="K33" s="27"/>
      <c r="L33" s="27"/>
      <c r="M33" s="28"/>
      <c r="N33" s="28"/>
      <c r="O33" s="28"/>
    </row>
    <row r="34" spans="1:15" ht="60" customHeight="1" x14ac:dyDescent="0.25">
      <c r="A34" s="26"/>
      <c r="B34" s="2"/>
      <c r="C34" s="3"/>
      <c r="D34" s="32"/>
      <c r="E34" s="32"/>
      <c r="F34" s="32"/>
      <c r="G34" s="32"/>
      <c r="H34" s="32"/>
      <c r="I34" s="39"/>
      <c r="J34" s="39"/>
      <c r="K34" s="27"/>
      <c r="L34" s="27"/>
      <c r="M34" s="28"/>
      <c r="N34" s="28"/>
      <c r="O34" s="28"/>
    </row>
  </sheetData>
  <mergeCells count="3">
    <mergeCell ref="A2:O2"/>
    <mergeCell ref="A5:O5"/>
    <mergeCell ref="E1:L1"/>
  </mergeCells>
  <pageMargins left="0.70866141732283472" right="0.70866141732283472" top="0.55118110236220474" bottom="0.55118110236220474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2024-11-26T09:08:12Z</dcterms:modified>
</cp:coreProperties>
</file>