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КДЛ сечова станція на січень 2025 105900,00 7 нам\"/>
    </mc:Choice>
  </mc:AlternateContent>
  <xr:revisionPtr revIDLastSave="0" documentId="8_{09E4AEBC-95AB-42E8-9462-B43C8D55184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сечова станція" sheetId="1" r:id="rId1"/>
    <sheet name="Лист1" sheetId="2" r:id="rId2"/>
    <sheet name="Лист2" sheetId="3" r:id="rId3"/>
  </sheets>
  <definedNames>
    <definedName name="_xlnm.Print_Area" localSheetId="0">'сечова станція'!$B$2:$X$22</definedName>
  </definedNames>
  <calcPr calcId="191029"/>
</workbook>
</file>

<file path=xl/calcChain.xml><?xml version="1.0" encoding="utf-8"?>
<calcChain xmlns="http://schemas.openxmlformats.org/spreadsheetml/2006/main">
  <c r="Q8" i="1" l="1"/>
  <c r="S8" i="1"/>
  <c r="T8" i="1"/>
  <c r="U8" i="1"/>
  <c r="Q7" i="1"/>
  <c r="Q9" i="1"/>
  <c r="Q10" i="1"/>
  <c r="Q11" i="1"/>
  <c r="Q12" i="1"/>
  <c r="T12" i="1"/>
  <c r="U12" i="1" s="1"/>
  <c r="S12" i="1"/>
  <c r="T11" i="1"/>
  <c r="U11" i="1" s="1"/>
  <c r="S11" i="1"/>
  <c r="T10" i="1"/>
  <c r="U10" i="1" s="1"/>
  <c r="S10" i="1"/>
  <c r="T9" i="1"/>
  <c r="U9" i="1" s="1"/>
  <c r="S9" i="1"/>
  <c r="T7" i="1"/>
  <c r="U7" i="1" s="1"/>
  <c r="S7" i="1"/>
  <c r="T6" i="1"/>
  <c r="U6" i="1" s="1"/>
  <c r="S6" i="1"/>
  <c r="Q6" i="1"/>
  <c r="Q13" i="1" l="1"/>
  <c r="S13" i="1"/>
  <c r="U13" i="1"/>
</calcChain>
</file>

<file path=xl/sharedStrings.xml><?xml version="1.0" encoding="utf-8"?>
<sst xmlns="http://schemas.openxmlformats.org/spreadsheetml/2006/main" count="83" uniqueCount="64">
  <si>
    <t xml:space="preserve"> №з/п</t>
  </si>
  <si>
    <t>Назва реактиву, або еквівалент</t>
  </si>
  <si>
    <t>Од.вим.</t>
  </si>
  <si>
    <t>Відділ біохімічних досліджень</t>
  </si>
  <si>
    <t>Відділ загально-клінічних досліджень</t>
  </si>
  <si>
    <t>Відділ імунологічних та мікробіологічних досліджень</t>
  </si>
  <si>
    <t>Відділ молекулярної діагностики</t>
  </si>
  <si>
    <t>Відділ експрес-діагностики</t>
  </si>
  <si>
    <t>Відділ лабораторного обстеження та контролю якості донорської крові</t>
  </si>
  <si>
    <t>Бактеріологічна лабораторія</t>
  </si>
  <si>
    <t>Старший лаборант УРЦ</t>
  </si>
  <si>
    <t>Загальна кількість</t>
  </si>
  <si>
    <t>Ціна за 1 одиницю без ПДВ</t>
  </si>
  <si>
    <t>ПДВ за 1 одиницю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</si>
  <si>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</si>
  <si>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</si>
  <si>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</si>
  <si>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</si>
  <si>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Відомості про державну реєстрацію/технічний регламент</t>
  </si>
  <si>
    <t>Код та назва національного класифікатору медичного виробу.</t>
  </si>
  <si>
    <t>Реагенти до сечової станції "iRICELL"</t>
  </si>
  <si>
    <t>Реагенти і витратні матеріали до  сечової станції "iRICELL"</t>
  </si>
  <si>
    <t>iQ Lamina Ламіна iQ розчин</t>
  </si>
  <si>
    <t>компл</t>
  </si>
  <si>
    <t>IQ Control/Focus Set Контроль iQ / Набір для фокусування</t>
  </si>
  <si>
    <t>компл.</t>
  </si>
  <si>
    <t>iChem VELOCITY Urine Chemistry STRIPS Тестові смужки iChem
VELOCITY</t>
  </si>
  <si>
    <t>пач.</t>
  </si>
  <si>
    <t>54514 - Численні
аналіти сечі IVD,
набір, колориметрична
тест-смужка, експрес-
аналіз</t>
  </si>
  <si>
    <t>IRISpec CA/CB/CC Контроль якості IRISpec CA/CB/CC</t>
  </si>
  <si>
    <t>iChem VELOCITY Wash Solution Промивний розчин iChem VELOCITY</t>
  </si>
  <si>
    <t>59058 - Миючий /
очищуючий розчин
ІВД, для
автоматизованих /
полуавтоматізіванних
систем</t>
  </si>
  <si>
    <t>Iris System Cleanser (Pack) Системний очисник Iris</t>
  </si>
  <si>
    <t>Iris Diluent (Pack) Розчинник Iris</t>
  </si>
  <si>
    <t>Всього:</t>
  </si>
  <si>
    <t>Т.П. Іванова</t>
  </si>
  <si>
    <t>В.Г. Яновська</t>
  </si>
  <si>
    <t>1</t>
  </si>
  <si>
    <t>Завідувач Українського Референс-центру з клінічної лабораторної діагностики та метрології</t>
  </si>
  <si>
    <t>НАЦІОНАЛЬНИЙ КЛАСИФІКАТОР УКРАЇНИ Єдиний закупівельний словник ДК 021:2015</t>
  </si>
  <si>
    <t>Код ДК 021:2015-33696700-2- Реактиви для аналізів сечі</t>
  </si>
  <si>
    <t>Декларація про відповідність №0151 від 01.02.2021р по 16.09.2025р.</t>
  </si>
  <si>
    <t xml:space="preserve">
Декларація про відповідність №0151 від 01.02.2021р по 16.09.2025р.</t>
  </si>
  <si>
    <t>7683,67</t>
  </si>
  <si>
    <t>6717,46</t>
  </si>
  <si>
    <t>Медичний директор з медичних питань НДСЛ  "Охматдит" МОЗ України</t>
  </si>
  <si>
    <t>Голова робочої групи:</t>
  </si>
  <si>
    <t>Члени робочої групи:</t>
  </si>
  <si>
    <t>Медичний директор  НДСЛ  "Охматдит" МОЗ України</t>
  </si>
  <si>
    <t>С.С. Чернишук</t>
  </si>
  <si>
    <t xml:space="preserve">Медичний  директор з полікліничної роботи </t>
  </si>
  <si>
    <t>В.А.Сова</t>
  </si>
  <si>
    <t>Заступник генерального директора з економічних питань</t>
  </si>
  <si>
    <t>Н.М. Мирута</t>
  </si>
  <si>
    <t>Завідувач відділом імуногістохімічних досліджень дитячого патологоанатомічного відділення</t>
  </si>
  <si>
    <t>О.В. Виставних</t>
  </si>
  <si>
    <t>Завідувач лабораторії медико -гентичного центру</t>
  </si>
  <si>
    <t>Н.В. Ольхович</t>
  </si>
  <si>
    <t>54526 - Буферний
розчинник зразків ІВД,
автоматичні /
напівавтоматичні
системи</t>
  </si>
  <si>
    <t>42065 - Загальний
контрольний матеріал
ідентифікації
мікроорганізмів ІВД</t>
  </si>
  <si>
    <t>30219 - Загальний
контрольний матеріал
ідентифікації
мікроорганізмів ІВД</t>
  </si>
  <si>
    <t>59058 - Буферний
розчинник зразків ІВД,
автоматичні /
напівавтоматичні
системи</t>
  </si>
  <si>
    <t>Медико-технічне завдання на реагенти для Українського Референс-центру з клінічної лабораторної діагностики та метрології в 2024 році</t>
  </si>
  <si>
    <t>ОБГРУНТУВАННЯ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</si>
</sst>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993300"/>
      <name val="Times New Roman"/>
      <family val="1"/>
      <charset val="204"/>
    </font>
    <font>
      <b/>
      <sz val="10"/>
      <color rgb="FF33CCCC"/>
      <name val="Times New Roman"/>
      <family val="1"/>
      <charset val="204"/>
    </font>
    <font>
      <b/>
      <sz val="10"/>
      <color rgb="FF33996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80008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3" xfId="0" applyFont="1" applyBorder="1"/>
    <xf numFmtId="0" fontId="7" fillId="0" borderId="0" xfId="0" applyFont="1"/>
    <xf numFmtId="2" fontId="8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/>
    <xf numFmtId="49" fontId="7" fillId="0" borderId="0" xfId="0" applyNumberFormat="1" applyFont="1"/>
    <xf numFmtId="49" fontId="6" fillId="0" borderId="0" xfId="0" applyNumberFormat="1" applyFont="1"/>
    <xf numFmtId="0" fontId="7" fillId="2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  <xf numFmtId="2" fontId="8" fillId="0" borderId="5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top" wrapText="1"/>
    </xf>
    <xf numFmtId="0" fontId="15" fillId="0" borderId="0" xfId="0" applyFont="1"/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49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0" fillId="0" borderId="0" xfId="0" applyFont="1"/>
    <xf numFmtId="49" fontId="16" fillId="2" borderId="0" xfId="0" applyNumberFormat="1" applyFont="1" applyFill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0" fillId="0" borderId="0" xfId="0"/>
    <xf numFmtId="0" fontId="7" fillId="0" borderId="6" xfId="0" applyFont="1" applyBorder="1"/>
    <xf numFmtId="2" fontId="2" fillId="0" borderId="5" xfId="0" applyNumberFormat="1" applyFont="1" applyBorder="1" applyAlignment="1">
      <alignment horizontal="center" vertical="center" wrapText="1"/>
    </xf>
    <xf numFmtId="49" fontId="16" fillId="2" borderId="7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/>
    <xf numFmtId="0" fontId="0" fillId="0" borderId="0" xfId="0"/>
    <xf numFmtId="49" fontId="3" fillId="0" borderId="0" xfId="0" applyNumberFormat="1" applyFont="1" applyAlignment="1">
      <alignment horizontal="left" vertical="center" wrapText="1"/>
    </xf>
    <xf numFmtId="0" fontId="19" fillId="2" borderId="6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/>
    <xf numFmtId="49" fontId="8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2" fillId="0" borderId="8" xfId="0" applyNumberFormat="1" applyFont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2" fontId="18" fillId="2" borderId="8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horizontal="left"/>
    </xf>
    <xf numFmtId="0" fontId="7" fillId="0" borderId="8" xfId="0" applyFont="1" applyBorder="1"/>
    <xf numFmtId="0" fontId="14" fillId="0" borderId="8" xfId="0" applyFont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1"/>
  <sheetViews>
    <sheetView tabSelected="1" workbookViewId="0">
      <selection activeCell="Q3" sqref="Q3"/>
    </sheetView>
  </sheetViews>
  <sheetFormatPr defaultColWidth="14.44140625" defaultRowHeight="15" customHeight="1" x14ac:dyDescent="0.25"/>
  <cols>
    <col min="1" max="1" width="8" customWidth="1"/>
    <col min="2" max="2" width="4.88671875" customWidth="1"/>
    <col min="3" max="3" width="26.77734375" customWidth="1"/>
    <col min="4" max="4" width="6.5546875" customWidth="1"/>
    <col min="5" max="5" width="12.6640625" hidden="1" customWidth="1"/>
    <col min="6" max="6" width="9.109375" hidden="1" customWidth="1"/>
    <col min="7" max="7" width="10.44140625" hidden="1" customWidth="1"/>
    <col min="8" max="8" width="12.5546875" hidden="1" customWidth="1"/>
    <col min="9" max="9" width="8.44140625" hidden="1" customWidth="1"/>
    <col min="10" max="10" width="8.6640625" hidden="1" customWidth="1"/>
    <col min="11" max="11" width="6.6640625" hidden="1" customWidth="1"/>
    <col min="12" max="12" width="5.6640625" hidden="1" customWidth="1"/>
    <col min="13" max="13" width="9.109375" customWidth="1"/>
    <col min="14" max="15" width="11.44140625" hidden="1" customWidth="1"/>
    <col min="16" max="16" width="10.44140625" customWidth="1"/>
    <col min="17" max="17" width="9.5546875" customWidth="1"/>
    <col min="18" max="18" width="10.6640625" customWidth="1"/>
    <col min="19" max="19" width="9.44140625" customWidth="1"/>
    <col min="20" max="21" width="10.33203125" customWidth="1"/>
    <col min="22" max="22" width="12.109375" customWidth="1"/>
    <col min="23" max="23" width="17.6640625" customWidth="1"/>
    <col min="24" max="24" width="17.33203125" customWidth="1"/>
    <col min="25" max="27" width="8" customWidth="1"/>
  </cols>
  <sheetData>
    <row r="1" spans="1:27" s="42" customFormat="1" ht="55.8" customHeight="1" x14ac:dyDescent="0.3">
      <c r="M1" s="92" t="s">
        <v>63</v>
      </c>
      <c r="N1" s="92"/>
      <c r="O1" s="92"/>
      <c r="P1" s="92"/>
      <c r="Q1" s="92"/>
      <c r="R1" s="92"/>
      <c r="S1" s="92"/>
      <c r="T1" s="92"/>
      <c r="U1" s="92"/>
      <c r="V1" s="92"/>
    </row>
    <row r="2" spans="1:27" ht="30.75" customHeight="1" x14ac:dyDescent="0.25">
      <c r="A2" s="5"/>
      <c r="B2" s="63" t="s">
        <v>62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"/>
    </row>
    <row r="3" spans="1:27" ht="100.5" customHeight="1" x14ac:dyDescent="0.25">
      <c r="A3" s="7"/>
      <c r="B3" s="65" t="s">
        <v>0</v>
      </c>
      <c r="C3" s="66" t="s">
        <v>1</v>
      </c>
      <c r="D3" s="67" t="s">
        <v>2</v>
      </c>
      <c r="E3" s="68" t="s">
        <v>3</v>
      </c>
      <c r="F3" s="69" t="s">
        <v>4</v>
      </c>
      <c r="G3" s="70" t="s">
        <v>5</v>
      </c>
      <c r="H3" s="71" t="s">
        <v>6</v>
      </c>
      <c r="I3" s="72" t="s">
        <v>7</v>
      </c>
      <c r="J3" s="68" t="s">
        <v>8</v>
      </c>
      <c r="K3" s="73" t="s">
        <v>9</v>
      </c>
      <c r="L3" s="73" t="s">
        <v>10</v>
      </c>
      <c r="M3" s="66" t="s">
        <v>11</v>
      </c>
      <c r="N3" s="74" t="s">
        <v>12</v>
      </c>
      <c r="O3" s="74" t="s">
        <v>13</v>
      </c>
      <c r="P3" s="75" t="s">
        <v>14</v>
      </c>
      <c r="Q3" s="76" t="s">
        <v>15</v>
      </c>
      <c r="R3" s="75" t="s">
        <v>16</v>
      </c>
      <c r="S3" s="76" t="s">
        <v>15</v>
      </c>
      <c r="T3" s="76" t="s">
        <v>17</v>
      </c>
      <c r="U3" s="76" t="s">
        <v>15</v>
      </c>
      <c r="V3" s="76" t="s">
        <v>39</v>
      </c>
      <c r="W3" s="77" t="s">
        <v>19</v>
      </c>
      <c r="X3" s="51" t="s">
        <v>18</v>
      </c>
      <c r="Y3" s="29"/>
      <c r="Z3" s="1"/>
      <c r="AA3" s="1"/>
    </row>
    <row r="4" spans="1:27" ht="15.75" customHeight="1" x14ac:dyDescent="0.25">
      <c r="A4" s="7"/>
      <c r="B4" s="78" t="s">
        <v>20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43"/>
      <c r="Y4" s="1"/>
      <c r="Z4" s="1"/>
      <c r="AA4" s="1"/>
    </row>
    <row r="5" spans="1:27" ht="24.75" customHeight="1" x14ac:dyDescent="0.25">
      <c r="A5" s="10"/>
      <c r="B5" s="79" t="s">
        <v>21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80"/>
      <c r="S5" s="80"/>
      <c r="T5" s="80"/>
      <c r="U5" s="80"/>
      <c r="V5" s="80"/>
      <c r="W5" s="81"/>
      <c r="X5" s="43"/>
      <c r="Y5" s="3"/>
      <c r="Z5" s="3"/>
      <c r="AA5" s="3"/>
    </row>
    <row r="6" spans="1:27" ht="87.6" customHeight="1" x14ac:dyDescent="0.3">
      <c r="A6" s="11"/>
      <c r="B6" s="82">
        <v>1</v>
      </c>
      <c r="C6" s="83" t="s">
        <v>22</v>
      </c>
      <c r="D6" s="84" t="s">
        <v>23</v>
      </c>
      <c r="E6" s="85"/>
      <c r="F6" s="86"/>
      <c r="G6" s="85"/>
      <c r="H6" s="85"/>
      <c r="I6" s="85"/>
      <c r="J6" s="85"/>
      <c r="K6" s="85"/>
      <c r="L6" s="85"/>
      <c r="M6" s="87">
        <v>2</v>
      </c>
      <c r="N6" s="88"/>
      <c r="O6" s="88"/>
      <c r="P6" s="38">
        <v>21532.68</v>
      </c>
      <c r="Q6" s="74">
        <f t="shared" ref="Q6:Q12" si="0">SUM(P6*M6)</f>
        <v>43065.36</v>
      </c>
      <c r="R6" s="38">
        <v>22033.439999999999</v>
      </c>
      <c r="S6" s="74">
        <f t="shared" ref="S6:S12" si="1">(R6*M6)</f>
        <v>44066.879999999997</v>
      </c>
      <c r="T6" s="89">
        <f t="shared" ref="T6:T12" si="2">(P6+R6)/2</f>
        <v>21783.059999999998</v>
      </c>
      <c r="U6" s="74">
        <f t="shared" ref="U6:U12" si="3">T6*M6</f>
        <v>43566.119999999995</v>
      </c>
      <c r="V6" s="90" t="s">
        <v>40</v>
      </c>
      <c r="W6" s="91" t="s">
        <v>58</v>
      </c>
      <c r="X6" s="52" t="s">
        <v>41</v>
      </c>
      <c r="Y6" s="30"/>
      <c r="Z6" s="2"/>
      <c r="AA6" s="2"/>
    </row>
    <row r="7" spans="1:27" ht="81" customHeight="1" x14ac:dyDescent="0.25">
      <c r="A7" s="10"/>
      <c r="B7" s="53">
        <v>2</v>
      </c>
      <c r="C7" s="54" t="s">
        <v>24</v>
      </c>
      <c r="D7" s="55" t="s">
        <v>25</v>
      </c>
      <c r="E7" s="56"/>
      <c r="F7" s="57"/>
      <c r="G7" s="56"/>
      <c r="H7" s="56"/>
      <c r="I7" s="56"/>
      <c r="J7" s="56"/>
      <c r="K7" s="56"/>
      <c r="L7" s="56"/>
      <c r="M7" s="58">
        <v>1</v>
      </c>
      <c r="N7" s="59"/>
      <c r="O7" s="59"/>
      <c r="P7" s="35">
        <v>8051.75</v>
      </c>
      <c r="Q7" s="8">
        <f t="shared" si="0"/>
        <v>8051.75</v>
      </c>
      <c r="R7" s="35">
        <v>8239</v>
      </c>
      <c r="S7" s="8">
        <f t="shared" si="1"/>
        <v>8239</v>
      </c>
      <c r="T7" s="60">
        <f t="shared" si="2"/>
        <v>8145.375</v>
      </c>
      <c r="U7" s="8">
        <f t="shared" si="3"/>
        <v>8145.375</v>
      </c>
      <c r="V7" s="61" t="s">
        <v>40</v>
      </c>
      <c r="W7" s="62" t="s">
        <v>59</v>
      </c>
      <c r="X7" s="31" t="s">
        <v>41</v>
      </c>
      <c r="Y7" s="2"/>
      <c r="Z7" s="2"/>
      <c r="AA7" s="2"/>
    </row>
    <row r="8" spans="1:27" ht="64.5" customHeight="1" x14ac:dyDescent="0.25">
      <c r="A8" s="10"/>
      <c r="B8" s="12">
        <v>3</v>
      </c>
      <c r="C8" s="13" t="s">
        <v>26</v>
      </c>
      <c r="D8" s="14" t="s">
        <v>27</v>
      </c>
      <c r="E8" s="15"/>
      <c r="F8" s="21"/>
      <c r="G8" s="15"/>
      <c r="H8" s="15"/>
      <c r="I8" s="15"/>
      <c r="J8" s="15"/>
      <c r="K8" s="15"/>
      <c r="L8" s="15"/>
      <c r="M8" s="17">
        <v>18</v>
      </c>
      <c r="N8" s="18"/>
      <c r="O8" s="36"/>
      <c r="P8" s="41">
        <v>1150.25</v>
      </c>
      <c r="Q8" s="39">
        <f t="shared" si="0"/>
        <v>20704.5</v>
      </c>
      <c r="R8" s="41">
        <v>1177</v>
      </c>
      <c r="S8" s="37">
        <f t="shared" si="1"/>
        <v>21186</v>
      </c>
      <c r="T8" s="20">
        <f t="shared" si="2"/>
        <v>1163.625</v>
      </c>
      <c r="U8" s="19">
        <f t="shared" si="3"/>
        <v>20945.25</v>
      </c>
      <c r="V8" s="44" t="s">
        <v>40</v>
      </c>
      <c r="W8" s="28" t="s">
        <v>28</v>
      </c>
      <c r="X8" s="31" t="s">
        <v>42</v>
      </c>
      <c r="Y8" s="2"/>
      <c r="Z8" s="2"/>
      <c r="AA8" s="2"/>
    </row>
    <row r="9" spans="1:27" ht="85.2" customHeight="1" x14ac:dyDescent="0.25">
      <c r="A9" s="7"/>
      <c r="B9" s="12">
        <v>4</v>
      </c>
      <c r="C9" s="13" t="s">
        <v>29</v>
      </c>
      <c r="D9" s="14" t="s">
        <v>23</v>
      </c>
      <c r="E9" s="15"/>
      <c r="F9" s="16"/>
      <c r="G9" s="15"/>
      <c r="H9" s="15"/>
      <c r="I9" s="15"/>
      <c r="J9" s="15"/>
      <c r="K9" s="15"/>
      <c r="L9" s="15"/>
      <c r="M9" s="17">
        <v>1</v>
      </c>
      <c r="N9" s="18"/>
      <c r="O9" s="36"/>
      <c r="P9" s="41">
        <v>13895.02</v>
      </c>
      <c r="Q9" s="39">
        <f t="shared" si="0"/>
        <v>13895.02</v>
      </c>
      <c r="R9" s="41">
        <v>14218.16</v>
      </c>
      <c r="S9" s="37">
        <f t="shared" si="1"/>
        <v>14218.16</v>
      </c>
      <c r="T9" s="20">
        <f t="shared" si="2"/>
        <v>14056.59</v>
      </c>
      <c r="U9" s="19">
        <f t="shared" si="3"/>
        <v>14056.59</v>
      </c>
      <c r="V9" s="44" t="s">
        <v>40</v>
      </c>
      <c r="W9" s="28" t="s">
        <v>60</v>
      </c>
      <c r="X9" s="32" t="s">
        <v>41</v>
      </c>
      <c r="Y9" s="3"/>
      <c r="Z9" s="3"/>
      <c r="AA9" s="3"/>
    </row>
    <row r="10" spans="1:27" ht="81" customHeight="1" x14ac:dyDescent="0.25">
      <c r="A10" s="7"/>
      <c r="B10" s="12">
        <v>5</v>
      </c>
      <c r="C10" s="13" t="s">
        <v>30</v>
      </c>
      <c r="D10" s="14" t="s">
        <v>23</v>
      </c>
      <c r="E10" s="15"/>
      <c r="F10" s="16"/>
      <c r="G10" s="15"/>
      <c r="H10" s="15"/>
      <c r="I10" s="15"/>
      <c r="J10" s="15"/>
      <c r="K10" s="15"/>
      <c r="L10" s="15"/>
      <c r="M10" s="17">
        <v>1</v>
      </c>
      <c r="N10" s="18"/>
      <c r="O10" s="18"/>
      <c r="P10" s="40">
        <v>5751.25</v>
      </c>
      <c r="Q10" s="19">
        <f t="shared" si="0"/>
        <v>5751.25</v>
      </c>
      <c r="R10" s="40">
        <v>5885</v>
      </c>
      <c r="S10" s="19">
        <f t="shared" si="1"/>
        <v>5885</v>
      </c>
      <c r="T10" s="20">
        <f t="shared" si="2"/>
        <v>5818.125</v>
      </c>
      <c r="U10" s="19">
        <f t="shared" si="3"/>
        <v>5818.125</v>
      </c>
      <c r="V10" s="44" t="s">
        <v>40</v>
      </c>
      <c r="W10" s="28" t="s">
        <v>31</v>
      </c>
      <c r="X10" s="32" t="s">
        <v>41</v>
      </c>
      <c r="Y10" s="3"/>
      <c r="Z10" s="3"/>
      <c r="AA10" s="3"/>
    </row>
    <row r="11" spans="1:27" ht="93.6" customHeight="1" x14ac:dyDescent="0.25">
      <c r="A11" s="7"/>
      <c r="B11" s="12">
        <v>6</v>
      </c>
      <c r="C11" s="34" t="s">
        <v>32</v>
      </c>
      <c r="D11" s="14" t="s">
        <v>23</v>
      </c>
      <c r="E11" s="22"/>
      <c r="F11" s="22"/>
      <c r="G11" s="22"/>
      <c r="H11" s="22"/>
      <c r="I11" s="22"/>
      <c r="J11" s="22"/>
      <c r="K11" s="22"/>
      <c r="L11" s="22"/>
      <c r="M11" s="27" t="s">
        <v>37</v>
      </c>
      <c r="N11" s="22"/>
      <c r="O11" s="22"/>
      <c r="P11" s="27" t="s">
        <v>44</v>
      </c>
      <c r="Q11" s="19">
        <f t="shared" si="0"/>
        <v>6717.46</v>
      </c>
      <c r="R11" s="20">
        <v>6873.68</v>
      </c>
      <c r="S11" s="19">
        <f t="shared" si="1"/>
        <v>6873.68</v>
      </c>
      <c r="T11" s="20">
        <f t="shared" si="2"/>
        <v>6795.57</v>
      </c>
      <c r="U11" s="19">
        <f t="shared" si="3"/>
        <v>6795.57</v>
      </c>
      <c r="V11" s="44" t="s">
        <v>40</v>
      </c>
      <c r="W11" s="28" t="s">
        <v>31</v>
      </c>
      <c r="X11" s="32" t="s">
        <v>41</v>
      </c>
      <c r="Y11" s="3"/>
      <c r="Z11" s="3"/>
      <c r="AA11" s="3"/>
    </row>
    <row r="12" spans="1:27" ht="85.2" customHeight="1" x14ac:dyDescent="0.25">
      <c r="A12" s="7"/>
      <c r="B12" s="12">
        <v>7</v>
      </c>
      <c r="C12" s="45" t="s">
        <v>33</v>
      </c>
      <c r="D12" s="14" t="s">
        <v>23</v>
      </c>
      <c r="E12" s="22"/>
      <c r="F12" s="22"/>
      <c r="G12" s="22"/>
      <c r="H12" s="22"/>
      <c r="I12" s="22"/>
      <c r="J12" s="22"/>
      <c r="K12" s="22"/>
      <c r="L12" s="22"/>
      <c r="M12" s="27" t="s">
        <v>37</v>
      </c>
      <c r="N12" s="22"/>
      <c r="O12" s="22"/>
      <c r="P12" s="27" t="s">
        <v>43</v>
      </c>
      <c r="Q12" s="19">
        <f t="shared" si="0"/>
        <v>7683.67</v>
      </c>
      <c r="R12" s="20">
        <v>7862.36</v>
      </c>
      <c r="S12" s="19">
        <f t="shared" si="1"/>
        <v>7862.36</v>
      </c>
      <c r="T12" s="20">
        <f t="shared" si="2"/>
        <v>7773.0149999999994</v>
      </c>
      <c r="U12" s="19">
        <f t="shared" si="3"/>
        <v>7773.0149999999994</v>
      </c>
      <c r="V12" s="44" t="s">
        <v>40</v>
      </c>
      <c r="W12" s="28" t="s">
        <v>61</v>
      </c>
      <c r="X12" s="32" t="s">
        <v>41</v>
      </c>
      <c r="Y12" s="3"/>
      <c r="Z12" s="3"/>
      <c r="AA12" s="3"/>
    </row>
    <row r="13" spans="1:27" ht="29.25" customHeight="1" x14ac:dyDescent="0.25">
      <c r="A13" s="7"/>
      <c r="B13" s="12"/>
      <c r="C13" s="2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 t="s">
        <v>34</v>
      </c>
      <c r="Q13" s="24">
        <f>SUM(Q6:Q12)</f>
        <v>105869.01000000001</v>
      </c>
      <c r="R13" s="20"/>
      <c r="S13" s="24">
        <f>SUM(S6:S12)</f>
        <v>108331.08</v>
      </c>
      <c r="T13" s="9"/>
      <c r="U13" s="24">
        <f>SUM(U6:U12)</f>
        <v>107100.045</v>
      </c>
      <c r="V13" s="24"/>
      <c r="W13" s="25"/>
      <c r="X13" s="9"/>
      <c r="Y13" s="3"/>
      <c r="Z13" s="3"/>
      <c r="AA13" s="3"/>
    </row>
    <row r="14" spans="1:27" ht="26.25" customHeight="1" x14ac:dyDescent="0.25">
      <c r="A14" s="5"/>
      <c r="B14" s="50" t="s">
        <v>46</v>
      </c>
      <c r="C14" s="48"/>
      <c r="D14" s="48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47"/>
      <c r="V14" s="47"/>
      <c r="W14" s="48"/>
      <c r="X14" s="5"/>
    </row>
    <row r="15" spans="1:27" ht="42" customHeight="1" x14ac:dyDescent="0.25">
      <c r="A15" s="5"/>
      <c r="B15" s="50" t="s">
        <v>45</v>
      </c>
      <c r="C15" s="48"/>
      <c r="D15" s="48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46" t="s">
        <v>35</v>
      </c>
      <c r="V15" s="47"/>
      <c r="W15" s="48"/>
      <c r="X15" s="5"/>
    </row>
    <row r="16" spans="1:27" ht="21.6" customHeight="1" x14ac:dyDescent="0.25">
      <c r="A16" s="5"/>
      <c r="B16" s="50" t="s">
        <v>47</v>
      </c>
      <c r="C16" s="48"/>
      <c r="D16" s="48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46"/>
      <c r="V16" s="46"/>
      <c r="W16" s="48"/>
      <c r="X16" s="5"/>
    </row>
    <row r="17" spans="2:23" ht="27.75" customHeight="1" x14ac:dyDescent="0.25">
      <c r="B17" s="50" t="s">
        <v>48</v>
      </c>
      <c r="C17" s="49"/>
      <c r="D17" s="4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6" t="s">
        <v>49</v>
      </c>
      <c r="V17" s="46"/>
      <c r="W17" s="49"/>
    </row>
    <row r="18" spans="2:23" ht="34.799999999999997" customHeight="1" x14ac:dyDescent="0.25">
      <c r="B18" s="33" t="s">
        <v>50</v>
      </c>
      <c r="C18" s="33"/>
      <c r="U18" s="33" t="s">
        <v>51</v>
      </c>
    </row>
    <row r="19" spans="2:23" ht="38.4" customHeight="1" x14ac:dyDescent="0.25">
      <c r="B19" s="33" t="s">
        <v>52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 t="s">
        <v>53</v>
      </c>
      <c r="V19" s="33"/>
    </row>
    <row r="20" spans="2:23" ht="40.799999999999997" customHeight="1" x14ac:dyDescent="0.25">
      <c r="B20" s="33" t="s">
        <v>38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 t="s">
        <v>36</v>
      </c>
      <c r="V20" s="33"/>
    </row>
    <row r="21" spans="2:23" ht="39.6" customHeight="1" x14ac:dyDescent="0.25">
      <c r="B21" s="33" t="s">
        <v>54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 t="s">
        <v>55</v>
      </c>
      <c r="V21" s="33"/>
    </row>
    <row r="22" spans="2:23" ht="43.2" customHeight="1" x14ac:dyDescent="0.25">
      <c r="B22" s="33" t="s">
        <v>56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 t="s">
        <v>57</v>
      </c>
      <c r="V22" s="33"/>
    </row>
    <row r="23" spans="2:23" ht="12.75" customHeight="1" x14ac:dyDescent="0.25"/>
    <row r="24" spans="2:23" ht="12.75" customHeight="1" x14ac:dyDescent="0.25"/>
    <row r="25" spans="2:23" ht="12.75" customHeight="1" x14ac:dyDescent="0.25"/>
    <row r="26" spans="2:23" ht="12.75" customHeight="1" x14ac:dyDescent="0.25"/>
    <row r="27" spans="2:23" ht="12.75" customHeight="1" x14ac:dyDescent="0.25"/>
    <row r="28" spans="2:23" ht="12.75" customHeight="1" x14ac:dyDescent="0.25"/>
    <row r="29" spans="2:23" ht="12.75" customHeight="1" x14ac:dyDescent="0.25"/>
    <row r="30" spans="2:23" ht="12.75" customHeight="1" x14ac:dyDescent="0.25"/>
    <row r="31" spans="2:23" ht="12.75" customHeight="1" x14ac:dyDescent="0.25"/>
    <row r="32" spans="2:2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mergeCells count="12">
    <mergeCell ref="M1:V1"/>
    <mergeCell ref="U15:W15"/>
    <mergeCell ref="U16:W16"/>
    <mergeCell ref="U14:W14"/>
    <mergeCell ref="U17:W17"/>
    <mergeCell ref="B2:W2"/>
    <mergeCell ref="B4:W4"/>
    <mergeCell ref="B5:Q5"/>
    <mergeCell ref="B14:D14"/>
    <mergeCell ref="B15:D15"/>
    <mergeCell ref="B16:D16"/>
    <mergeCell ref="B17:D17"/>
  </mergeCells>
  <pageMargins left="0.7" right="0.7" top="0.75" bottom="0.75" header="0" footer="0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сечова станція</vt:lpstr>
      <vt:lpstr>Лист1</vt:lpstr>
      <vt:lpstr>Лист2</vt:lpstr>
      <vt:lpstr>'сечова станція'!Область_друку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2024-11-26T11:39:08Z</cp:lastPrinted>
  <dcterms:created xsi:type="dcterms:W3CDTF">2021-01-19T12:52:15Z</dcterms:created>
  <dcterms:modified xsi:type="dcterms:W3CDTF">2024-11-30T16:24:58Z</dcterms:modified>
</cp:coreProperties>
</file>