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FLASH DRIVE\Відкриті торги 2024 з особливостями\2220 реагенти на січень 2025\2220\Реагенти лабораторні\Реагенти генетика ОНКО Трофімова січень 2025 5430000,00\"/>
    </mc:Choice>
  </mc:AlternateContent>
  <xr:revisionPtr revIDLastSave="0" documentId="8_{A893EB4D-6D5E-42DA-A6F7-AB4B21735894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онкогенетика_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M27" i="1" s="1"/>
  <c r="K27" i="1"/>
  <c r="I27" i="1"/>
  <c r="L26" i="1"/>
  <c r="M26" i="1" s="1"/>
  <c r="K26" i="1"/>
  <c r="I26" i="1"/>
  <c r="L25" i="1"/>
  <c r="M25" i="1" s="1"/>
  <c r="K25" i="1"/>
  <c r="I25" i="1"/>
  <c r="L24" i="1"/>
  <c r="M24" i="1" s="1"/>
  <c r="K24" i="1"/>
  <c r="I24" i="1"/>
  <c r="L23" i="1"/>
  <c r="M23" i="1" s="1"/>
  <c r="K23" i="1"/>
  <c r="I23" i="1"/>
  <c r="L22" i="1"/>
  <c r="M22" i="1" s="1"/>
  <c r="K22" i="1"/>
  <c r="I22" i="1"/>
  <c r="L21" i="1"/>
  <c r="M21" i="1" s="1"/>
  <c r="K21" i="1"/>
  <c r="I21" i="1"/>
  <c r="L20" i="1"/>
  <c r="M20" i="1" s="1"/>
  <c r="K20" i="1"/>
  <c r="I20" i="1"/>
  <c r="L19" i="1"/>
  <c r="M19" i="1" s="1"/>
  <c r="K19" i="1"/>
  <c r="I19" i="1"/>
  <c r="L18" i="1"/>
  <c r="M18" i="1" s="1"/>
  <c r="K18" i="1"/>
  <c r="I18" i="1"/>
  <c r="L17" i="1"/>
  <c r="M17" i="1" s="1"/>
  <c r="K17" i="1"/>
  <c r="I17" i="1"/>
  <c r="L16" i="1"/>
  <c r="M16" i="1" s="1"/>
  <c r="K16" i="1"/>
  <c r="I16" i="1"/>
  <c r="L15" i="1"/>
  <c r="M15" i="1" s="1"/>
  <c r="K15" i="1"/>
  <c r="I15" i="1"/>
  <c r="L14" i="1"/>
  <c r="M14" i="1" s="1"/>
  <c r="K14" i="1"/>
  <c r="I14" i="1"/>
  <c r="L13" i="1"/>
  <c r="M13" i="1" s="1"/>
  <c r="K13" i="1"/>
  <c r="I13" i="1"/>
  <c r="L12" i="1"/>
  <c r="M12" i="1" s="1"/>
  <c r="K12" i="1"/>
  <c r="I12" i="1"/>
  <c r="F12" i="1"/>
  <c r="M11" i="1"/>
  <c r="L11" i="1"/>
  <c r="K11" i="1"/>
  <c r="I11" i="1"/>
  <c r="F11" i="1"/>
  <c r="L10" i="1"/>
  <c r="M10" i="1" s="1"/>
  <c r="K10" i="1"/>
  <c r="I10" i="1"/>
  <c r="L9" i="1"/>
  <c r="M9" i="1" s="1"/>
  <c r="K9" i="1"/>
  <c r="I9" i="1"/>
  <c r="L8" i="1"/>
  <c r="M8" i="1" s="1"/>
  <c r="K8" i="1"/>
  <c r="I8" i="1"/>
  <c r="L7" i="1"/>
  <c r="M7" i="1" s="1"/>
  <c r="K7" i="1"/>
  <c r="I7" i="1"/>
  <c r="L6" i="1"/>
  <c r="M6" i="1" s="1"/>
  <c r="K6" i="1"/>
  <c r="I6" i="1"/>
  <c r="L5" i="1"/>
  <c r="M5" i="1" s="1"/>
  <c r="K5" i="1"/>
  <c r="I5" i="1"/>
  <c r="I29" i="1" l="1"/>
  <c r="K29" i="1"/>
  <c r="M29" i="1"/>
</calcChain>
</file>

<file path=xl/sharedStrings.xml><?xml version="1.0" encoding="utf-8"?>
<sst xmlns="http://schemas.openxmlformats.org/spreadsheetml/2006/main" count="143" uniqueCount="92">
  <si>
    <t>Найменування товару або еквівалент</t>
  </si>
  <si>
    <t>МТВ</t>
  </si>
  <si>
    <t>Код НК</t>
  </si>
  <si>
    <t>Код ДК</t>
  </si>
  <si>
    <t>Од. вим</t>
  </si>
  <si>
    <t>Ціна 1, грн</t>
  </si>
  <si>
    <t>Сума 1, грн</t>
  </si>
  <si>
    <t>Ціна 2, грн</t>
  </si>
  <si>
    <t>Сума 2, грн</t>
  </si>
  <si>
    <t>Ціна середня, грн</t>
  </si>
  <si>
    <t>Сума сер, грн</t>
  </si>
  <si>
    <t>Полімер для секвенування POP-7 Polymer (384 samples)</t>
  </si>
  <si>
    <t>Полімер має бути призначений для використання на генетичному аналізаторі 3500 Dx/3500xL Dx. Полімер має забезпечувати поведення 384 реакцій. Полімер придатний до використання із капілярними збірками 50 см та  36 см.</t>
  </si>
  <si>
    <t>62173
Секвенування нуклеїнових кислот, набір реагентів IVD (діагностика in vitro )</t>
  </si>
  <si>
    <t>набір</t>
  </si>
  <si>
    <t>Набір GeneScan 600 LIZ Size Standard v2.0</t>
  </si>
  <si>
    <t>Набір призначений для визначення розміру фрагментів ДНК в діапазоні 20–600 нуклеотидів і містить 36 одноланцюгових мічених фрагментів, мічених барвником LIZ™: 20, 40, 60, 80, 100, 114, 120, 140, 160, 180, 200, 214, 220, 240, 250, 260, 280, 300, 314, 320, 340, 360, 380, 400, 414, 420, 440, 460, 480, 500, 514, 520, 540, 560, 580 і 600.</t>
  </si>
  <si>
    <t>Набір Іon 510™ &amp; Ion 520™ &amp; Ion 530™ Kit – Chef</t>
  </si>
  <si>
    <t>Набір реагентів призначений для автоматизваної підготовки бібліотек та проведення секвенування на системах  Ion Chef та Ion S5. Реагенти набору поставляються у готових до використання картриджах. Набір забезпечує проведення 8 реакції</t>
  </si>
  <si>
    <t>Набір 530 Chip kit, v2.0 (8 чипів)</t>
  </si>
  <si>
    <t>Набір чипів призначений для проведення секвенування на системі  Ion S5. Чип запезпечує від 15 до 20 мілліонів прочитань із довжиною до 600 п.о.</t>
  </si>
  <si>
    <t>Набір для приготування NGS бібліотек</t>
  </si>
  <si>
    <t>Набір призначений для ручної підготовки бібліотек для секвенування на системі Ion S5. Набір включає необхідні реагенти для проведення реакцій та не містить баркоди в своєму складі.  Набір розрахований на проведення 400 реакцій.</t>
  </si>
  <si>
    <t>Набір для визначення концентрації NGS бібліотек</t>
  </si>
  <si>
    <t>Набір призначений для визначення точної концентрації бібліотек для секвенування методом кількісної ПЛР з використанням стандартної кривої. Набір розрахований на проведення 250 реакцій.</t>
  </si>
  <si>
    <t xml:space="preserve">Набір Qubit 1X dsDNA HS Assay Kit </t>
  </si>
  <si>
    <t xml:space="preserve">Набір призначений для високочутливого і широкого діапазону  аналізу dsДНК.  Призначений для використання з (обладнанням) флуорометрами Qubit 2.0, 3, 4 і Flex. Кількість реакцій повинна бути 500 реакцій. Діапазон кількісного визначення повинен бути від 0,1 до 120 нг. </t>
  </si>
  <si>
    <t>61303
ПЛР, калібрувальний набір IVD (діагностика in vitro )</t>
  </si>
  <si>
    <t>Набір TaqMan   Made-to-Order Gene Expression Assay, Small scale</t>
  </si>
  <si>
    <t>Готовий до використання набір праймерів та зондів для проведення аналізу експресії генів за допомогою ПЛР у реальному часі. Набір включає пару праймерів для ампліфікації цільової області та TaqMan зонд, мічений барвником FAM. Набір специфічний для роботи з людською ДНК. Набір має забезпечувати проведення не менше 360 реакцій</t>
  </si>
  <si>
    <t xml:space="preserve">62623 
Реагент для ампліфікації
нуклеїнових кислот IVD
</t>
  </si>
  <si>
    <t>Флакон</t>
  </si>
  <si>
    <t>Набір High Capacity cDNA Reverce Transcription kit</t>
  </si>
  <si>
    <t>Набір для зворотної транскрипції cDNA. Концентрація повинна бути 50 Од/мкл. Розраховано для проведення не менше 1000 реакцій.</t>
  </si>
  <si>
    <t>60090 
Зворотна транскриптаза, реагент IVD (діагностика in vitro ), набір</t>
  </si>
  <si>
    <t>Набір TagMan Universal PCR Master Mix</t>
  </si>
  <si>
    <t>Набір призначений для проведення ПЛР у реальному часі. Повинен бути валідований для використання із TaqMan assays. Повинен містити у своєму складі пасивний референсний барвник ROX.</t>
  </si>
  <si>
    <t>Реагент Recombinant Proteinase K Solution</t>
  </si>
  <si>
    <t xml:space="preserve">Реактивив має бути у 50% розчині гіцерину.  Концентраціяповинна бути 20 мг/мл. Фасування не менше 5 x 1.25 мл. Походженняповинно бути виділено з Tritirachium Album
</t>
  </si>
  <si>
    <t xml:space="preserve">62498 
ПЦР/аналіз нуклеїнових кислот, протеаза, реагент IVD (діагностика in vitro )
</t>
  </si>
  <si>
    <t xml:space="preserve">Імерсійне масло для мікроскопії, тип F </t>
  </si>
  <si>
    <t>Призначене для застосування в мікроскопії з метою збільшення числової апертури об'єктива за рахунок зменшення втрат світла при відбитті і відображенні. Прозоре, не містить домішок, що викликають помутніння об'єктива, не має природної флуоресценцією. Об'єм повинен бути 100 мл</t>
  </si>
  <si>
    <t>62690
Бар'єрне мастило для
використання в молекулярній біології IVD (діагностика in vitro )</t>
  </si>
  <si>
    <t>флакон</t>
  </si>
  <si>
    <t>Середовище PB-MAX Karyotyping</t>
  </si>
  <si>
    <t>Середовище для каріотипування, для короткочасного культивування лімфоцитів периферичної крові, для цитогенетичних досліджень та діагностичних процедур in vitro . Концентрація повинна бути 1X. Об'єм повинен бути 500 мл. Стерильне.</t>
  </si>
  <si>
    <t>58567 
Живильне середовище для клітинної культури ІВД (Cell culture medium IVD)</t>
  </si>
  <si>
    <t>ДНК-зонди для флуоресцентної гібридизації in situ (FISH): KMT2A(11q23) Break, Green/Red, 10 тестів</t>
  </si>
  <si>
    <t xml:space="preserve">Готовий до використання двоколірний ДНК-зонд, призначений для виявлення транслокацій за участю ділянки гена KMT2A на 11q23 в метафазних/інтерфазних ядрах. Зонди розроблені за технологією REPEAT-FREE, відповідно не містять Cot-1 DNA. Температура зберігання 2-8 градусів, з’єднання відбувається на:
 - дистальній області гену KMT2A мітиться червоним;
 - проксимальній області гену KMT2A мітиться зеленим. 
</t>
  </si>
  <si>
    <t xml:space="preserve">30623
Набір реагентів для визначення гібридизації нуклеїнових кислот IVD (діагностика in vitro 
</t>
  </si>
  <si>
    <t>ДНК-зонди для флуоресцентної гібридизації in situ (FISH): 7q- (7q22; 7q36) / SE7 Triple-Color Green/Red/Blue 10 тестів</t>
  </si>
  <si>
    <t xml:space="preserve">Готовий до використання триколірний ДНК-зонд, призначений для визначення кількості копій 7q у 7q22 та 7q36 одночасно в потрійному кольоровому аналізі. Зонди розроблені за технологією REPEAT-FREE, відповідно не містять Cot-1 DNA. Температура зберігання 2-8 градусів, з’єднання відбувається на:
 - області 7q- (7q36) мітиться червоним;
 - області 7q- (7q22) мітиться зеленим;
- сателітний зонд SE 7 включено для полегшення ідентифікації хромосом, мітиться синім.
</t>
  </si>
  <si>
    <t>ДНК-зонди для флуоресцентної гібридизації in situ (FISH): TP53 (17p13) / SE 17, Green/Red, 10 тестів</t>
  </si>
  <si>
    <t xml:space="preserve">Готовий до використання двоколірний ДНК-зонд, призначений для визначення кількості копій TP53 область гена в 17p13. Зонд підрахунку сателітів хромосоми 17 (SE 17) на D17Z1 включено для полегшення ідентифікації хромосом. Зонди розроблені за технологією REPEAT-FREE, відповідно не містять Cot-1 DNA. Температура зберігання 2-8 градусів, з’єднання відбувається на:
 - області TP53 (17p13), мітиться зеленим;
 - сателітний зонд SE 17 включено для полегшення ідентифікації хромосом, мітиться червоним.
</t>
  </si>
  <si>
    <r>
      <t xml:space="preserve">62623 Реагент для ампліфікації нуклеїнових кислот IVD (діагностика </t>
    </r>
    <r>
      <rPr>
        <i/>
        <sz val="14"/>
        <color theme="1"/>
        <rFont val="Times New Roman"/>
        <family val="1"/>
        <charset val="204"/>
      </rPr>
      <t>in vitro</t>
    </r>
    <r>
      <rPr>
        <sz val="14"/>
        <color theme="1"/>
        <rFont val="Times New Roman"/>
        <family val="1"/>
        <charset val="204"/>
      </rPr>
      <t>)</t>
    </r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</si>
  <si>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</si>
  <si>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</si>
  <si>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</si>
  <si>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</si>
  <si>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</si>
  <si>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</si>
  <si>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</si>
  <si>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</si>
  <si>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</si>
  <si>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</si>
  <si>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</si>
  <si>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</si>
  <si>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</si>
  <si>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Завідувач лабораторії медичної генетики СМГЦ</t>
  </si>
  <si>
    <t>Наталія ОЛЬХОВИЧ</t>
  </si>
  <si>
    <t xml:space="preserve">ІНФОРМАЦІЯ
про необхідні технічні, якісні та кількісні характеристики предмету закупівлі лікарські засоби різні - ДК 021:2015:33690000-3: (Лікарські засоби різні)    </t>
  </si>
  <si>
    <t>Реагенти для ВІДДІЛУ ОНКОГЕНЕТИЧНИХ ДОСЛІДЖЕНЬ Лабораторії Медичної генетики</t>
  </si>
  <si>
    <t>Набір праймерів та зонду TaqMan™ Gene Expression Assay (VIC), 360 реакцій</t>
  </si>
  <si>
    <t>Набір реагентів для аналізу експресії генів.
Набір використовується для кількісного ПЛР-аналізу у режимі реального часу.
Суміш складається з пари немічених праймерів ПЛР і зонда TaqMan з міткою барвника (VIC) на 5'-кінці і нефлуоресцентним гасником (NFQ) на 3' кінці.
Набір розрахований на проведення не менше 360 реакцій.</t>
  </si>
  <si>
    <t xml:space="preserve">33190000-8: Медичне обладнання та вироби медичного призначення різні </t>
  </si>
  <si>
    <t>Капілярна збірка для секвенування Capillary Array, 8-capillary, 50 cm</t>
  </si>
  <si>
    <t>Капілярна збірка призначена для  проведення секвенування на генетичному аналізаторі 3500 Dx/3500xL Dx. Збірка має включати 8 капілярів довжиною 50 см</t>
  </si>
  <si>
    <t>62225
Місткість для лабораторного аналізатора IVD (діагностика in vitro )</t>
  </si>
  <si>
    <t xml:space="preserve">62604 Набір для створення
"бібліотеки" нуклеїнових
кислот IVD (діагностика in
vitro )
</t>
  </si>
  <si>
    <t>Набір520 Chip kit, v2.0 (8 чипів), або еквівалент</t>
  </si>
  <si>
    <t>Набір чипів призначений для проведення секвенування на системі  Ion S5. Чип запезпечує від 3 до 6 мілліонів прочитань із довжиною до 600 п.о.</t>
  </si>
  <si>
    <t>62173
Секвенування нуклеїнових кислот набір реагентів ІВД</t>
  </si>
  <si>
    <t>Кастомна Збірка генів (від 1 до 50) - Ion AmpliSeq Genetic Desease On-Demand Panel (1-50 генів)   -    8 зразків, або еквівалент</t>
  </si>
  <si>
    <t>Набір ампліконів призначений для проведення секвенування на системі  Ion S5. Набір розрахований на 8 запусків. Кількість генів для аналізу: 1-50</t>
  </si>
  <si>
    <t>Кастомна Збірка генів (від 51 до 300) - Ion AmpliSeq Genetic Desease On-Demand Panel (51-300 генів)   -    8 зразків, або еквівалент</t>
  </si>
  <si>
    <t>Набір ампліконів призначений для проведення секвенування на системі  Ion S5. Набір розрахований на 8 запусків. Кількість генів для аналізу: 51-300</t>
  </si>
  <si>
    <t>Кастомна Збірка генів (від 301 до 500) - Ion AmpliSeq Genetic Desease On-Demand Panel (301-500 генів)   -    8 зразків, або еквівалент</t>
  </si>
  <si>
    <t>Набір ампліконів призначений для проведення секвенування на системі  Ion S5. Набір розрахований на 8 запусків. Кількість генів для аналізу: 301-500</t>
  </si>
  <si>
    <t>Набір Ion 540™ Kit-Chef improved (2 sequencing runs per initialization)  , або еквівалент</t>
  </si>
  <si>
    <t>Набір реактивів призначений для проведення автоматизованої пробопідготовки та секвенування. Реактиви поставляються у готових для використання картриджах. Набір забезпечує проведення 8 реакцій</t>
  </si>
  <si>
    <t>Кількість</t>
  </si>
  <si>
    <t>№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</si>
</sst>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_-* #,##0.00\ [$€-1]_-;\-* #,##0.00\ [$€-1]_-;_-* &quot;-&quot;??\ [$€-1]_-;_-@_-"/>
    <numFmt numFmtId="166" formatCode="#,##0.00_₴"/>
  </numFmts>
  <fonts count="19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theme="1"/>
      <name val="Times New Roman"/>
      <family val="1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sz val="13"/>
      <color theme="1"/>
      <name val="Times New Roman"/>
      <family val="1"/>
    </font>
    <font>
      <sz val="13"/>
      <color indexed="8"/>
      <name val="Times New Roman"/>
      <family val="1"/>
    </font>
    <font>
      <sz val="16"/>
      <color theme="1"/>
      <name val="Times New Roman"/>
      <family val="1"/>
    </font>
    <font>
      <sz val="16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9" fillId="0" borderId="0" xfId="0" applyFont="1"/>
    <xf numFmtId="0" fontId="10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top" wrapText="1" shrinkToFit="1"/>
    </xf>
    <xf numFmtId="4" fontId="2" fillId="2" borderId="2" xfId="0" applyNumberFormat="1" applyFont="1" applyFill="1" applyBorder="1" applyAlignment="1">
      <alignment horizontal="center" vertical="top" wrapText="1" shrinkToFit="1"/>
    </xf>
    <xf numFmtId="0" fontId="2" fillId="2" borderId="2" xfId="0" applyFont="1" applyFill="1" applyBorder="1" applyAlignment="1">
      <alignment horizontal="center" vertical="top" wrapText="1" shrinkToFit="1"/>
    </xf>
    <xf numFmtId="0" fontId="2" fillId="2" borderId="3" xfId="0" applyFont="1" applyFill="1" applyBorder="1" applyAlignment="1">
      <alignment horizontal="center" vertical="top" wrapText="1" shrinkToFit="1"/>
    </xf>
    <xf numFmtId="0" fontId="2" fillId="2" borderId="2" xfId="0" applyNumberFormat="1" applyFont="1" applyFill="1" applyBorder="1" applyAlignment="1">
      <alignment horizontal="center" vertical="top" wrapText="1" shrinkToFit="1"/>
    </xf>
    <xf numFmtId="0" fontId="2" fillId="2" borderId="1" xfId="0" applyNumberFormat="1" applyFont="1" applyFill="1" applyBorder="1" applyAlignment="1">
      <alignment horizontal="center" vertical="top" wrapText="1" shrinkToFit="1"/>
    </xf>
    <xf numFmtId="0" fontId="3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top" wrapText="1" shrinkToFit="1"/>
    </xf>
    <xf numFmtId="3" fontId="5" fillId="2" borderId="2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vertical="top" wrapText="1" shrinkToFit="1"/>
    </xf>
    <xf numFmtId="0" fontId="3" fillId="2" borderId="1" xfId="0" quotePrefix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vertical="top" wrapText="1" shrinkToFit="1"/>
    </xf>
    <xf numFmtId="166" fontId="3" fillId="2" borderId="1" xfId="0" applyNumberFormat="1" applyFont="1" applyFill="1" applyBorder="1" applyAlignment="1">
      <alignment horizontal="center" vertical="top" wrapText="1" shrinkToFit="1"/>
    </xf>
    <xf numFmtId="0" fontId="3" fillId="2" borderId="1" xfId="0" applyFont="1" applyFill="1" applyBorder="1" applyAlignment="1">
      <alignment horizontal="left" vertical="top" wrapText="1" shrinkToFit="1"/>
    </xf>
    <xf numFmtId="164" fontId="6" fillId="2" borderId="1" xfId="0" applyNumberFormat="1" applyFont="1" applyFill="1" applyBorder="1" applyAlignment="1">
      <alignment horizontal="center" vertical="top" wrapText="1" shrinkToFit="1"/>
    </xf>
    <xf numFmtId="164" fontId="3" fillId="2" borderId="1" xfId="0" applyNumberFormat="1" applyFont="1" applyFill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>
      <alignment horizontal="left" vertical="top" wrapText="1" shrinkToFit="1"/>
    </xf>
    <xf numFmtId="0" fontId="13" fillId="2" borderId="1" xfId="0" applyFont="1" applyFill="1" applyBorder="1" applyAlignment="1">
      <alignment horizontal="left" vertical="top" wrapText="1" shrinkToFit="1"/>
    </xf>
    <xf numFmtId="164" fontId="13" fillId="2" borderId="1" xfId="0" applyNumberFormat="1" applyFont="1" applyFill="1" applyBorder="1" applyAlignment="1">
      <alignment horizontal="center" vertical="top" wrapText="1" shrinkToFit="1"/>
    </xf>
    <xf numFmtId="0" fontId="14" fillId="0" borderId="0" xfId="0" applyFont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top" wrapText="1" shrinkToFit="1"/>
    </xf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top" wrapText="1" shrinkToFit="1"/>
    </xf>
    <xf numFmtId="0" fontId="15" fillId="2" borderId="1" xfId="0" applyFont="1" applyFill="1" applyBorder="1" applyAlignment="1">
      <alignment vertical="top" wrapText="1" shrinkToFit="1"/>
    </xf>
    <xf numFmtId="0" fontId="15" fillId="2" borderId="1" xfId="0" applyFont="1" applyFill="1" applyBorder="1" applyAlignment="1">
      <alignment horizontal="left" vertical="top" wrapText="1" shrinkToFit="1"/>
    </xf>
    <xf numFmtId="49" fontId="15" fillId="2" borderId="1" xfId="0" applyNumberFormat="1" applyFont="1" applyFill="1" applyBorder="1" applyAlignment="1">
      <alignment horizontal="left" vertical="top" wrapText="1" shrinkToFit="1"/>
    </xf>
    <xf numFmtId="0" fontId="16" fillId="2" borderId="1" xfId="0" applyFont="1" applyFill="1" applyBorder="1" applyAlignment="1">
      <alignment horizontal="left" vertical="top" wrapText="1" shrinkToFit="1"/>
    </xf>
    <xf numFmtId="49" fontId="16" fillId="2" borderId="1" xfId="0" applyNumberFormat="1" applyFont="1" applyFill="1" applyBorder="1" applyAlignment="1">
      <alignment horizontal="left" vertical="top" wrapText="1" shrinkToFit="1"/>
    </xf>
    <xf numFmtId="0" fontId="15" fillId="2" borderId="1" xfId="0" applyFont="1" applyFill="1" applyBorder="1" applyAlignment="1">
      <alignment horizontal="center" vertical="top" wrapText="1" shrinkToFi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top" wrapText="1" shrinkToFit="1"/>
    </xf>
    <xf numFmtId="2" fontId="3" fillId="2" borderId="1" xfId="0" applyNumberFormat="1" applyFont="1" applyFill="1" applyBorder="1" applyAlignment="1">
      <alignment horizontal="center" vertical="top" wrapText="1" shrinkToFit="1"/>
    </xf>
    <xf numFmtId="0" fontId="7" fillId="2" borderId="1" xfId="0" applyFont="1" applyFill="1" applyBorder="1" applyAlignment="1">
      <alignment horizontal="center" vertical="top" wrapText="1" shrinkToFit="1"/>
    </xf>
    <xf numFmtId="165" fontId="13" fillId="2" borderId="1" xfId="0" applyNumberFormat="1" applyFont="1" applyFill="1" applyBorder="1" applyAlignment="1">
      <alignment horizontal="center" vertical="top" wrapText="1" shrinkToFit="1"/>
    </xf>
    <xf numFmtId="1" fontId="13" fillId="2" borderId="1" xfId="0" applyNumberFormat="1" applyFont="1" applyFill="1" applyBorder="1" applyAlignment="1">
      <alignment horizontal="center" vertical="top" wrapText="1" shrinkToFit="1"/>
    </xf>
    <xf numFmtId="0" fontId="13" fillId="2" borderId="1" xfId="0" applyFont="1" applyFill="1" applyBorder="1" applyAlignment="1">
      <alignment horizontal="center" vertical="top" wrapText="1" shrinkToFit="1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</cellXfs>
  <cellStyles count="2">
    <cellStyle name="Звичайний" xfId="0" builtinId="0"/>
    <cellStyle name="Обычный_Включені до переліку 3" xfId="1" xr:uid="{527DF783-4159-4262-A022-18EBACEE39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&#1075;&#1086;&#1076;%20&#1074;&#1089;&#1077;%20&#1088;&#1077;&#1072;&#1082;&#1090;&#1080;&#1074;&#1099;/&#1055;&#1086;&#1090;&#1088;&#1077;&#1073;&#1072;%20&#1085;&#1072;%202024%20&#1088;&#1110;&#1082;/&#1053;&#1086;&#1074;&#1080;&#1081;%20&#1040;&#1088;&#1082;&#1091;&#1096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ркуш1"/>
    </sheetNames>
    <sheetDataSet>
      <sheetData sheetId="0">
        <row r="24">
          <cell r="C24" t="str">
            <v>набір</v>
          </cell>
        </row>
        <row r="48">
          <cell r="D48" t="str">
            <v>набір</v>
          </cell>
        </row>
        <row r="49">
          <cell r="D49" t="str">
            <v>набір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="82" zoomScaleNormal="82" workbookViewId="0">
      <selection activeCell="C5" sqref="C5"/>
    </sheetView>
  </sheetViews>
  <sheetFormatPr defaultColWidth="8.6640625" defaultRowHeight="18" x14ac:dyDescent="0.3"/>
  <cols>
    <col min="1" max="1" width="4.6640625" style="1" customWidth="1"/>
    <col min="2" max="2" width="42.5546875" style="1" customWidth="1"/>
    <col min="3" max="3" width="73.44140625" style="2" customWidth="1"/>
    <col min="4" max="4" width="43.6640625" style="1" customWidth="1"/>
    <col min="5" max="5" width="32" style="1" customWidth="1"/>
    <col min="6" max="6" width="11.44140625" style="1" customWidth="1"/>
    <col min="7" max="7" width="14.5546875" style="1" bestFit="1" customWidth="1"/>
    <col min="8" max="8" width="15.33203125" style="3" bestFit="1" customWidth="1"/>
    <col min="9" max="9" width="17.33203125" style="4" bestFit="1" customWidth="1"/>
    <col min="10" max="10" width="15.33203125" style="3" bestFit="1" customWidth="1"/>
    <col min="11" max="11" width="17.33203125" style="4" bestFit="1" customWidth="1"/>
    <col min="12" max="12" width="15.33203125" style="3" bestFit="1" customWidth="1"/>
    <col min="13" max="13" width="17.33203125" style="4" bestFit="1" customWidth="1"/>
    <col min="14" max="16384" width="8.6640625" style="1"/>
  </cols>
  <sheetData>
    <row r="1" spans="1:15" s="11" customFormat="1" ht="55.5" customHeight="1" x14ac:dyDescent="0.3">
      <c r="A1" s="57" t="s">
        <v>70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10"/>
      <c r="O1" s="10"/>
    </row>
    <row r="2" spans="1:15" customFormat="1" ht="24" customHeight="1" x14ac:dyDescent="0.3">
      <c r="A2" s="9"/>
      <c r="B2" s="58" t="s">
        <v>71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9"/>
      <c r="N2" s="10"/>
      <c r="O2" s="10"/>
    </row>
    <row r="3" spans="1:15" s="18" customFormat="1" ht="52.2" x14ac:dyDescent="0.3">
      <c r="A3" s="12" t="s">
        <v>91</v>
      </c>
      <c r="B3" s="13" t="s">
        <v>0</v>
      </c>
      <c r="C3" s="13" t="s">
        <v>1</v>
      </c>
      <c r="D3" s="13" t="s">
        <v>2</v>
      </c>
      <c r="E3" s="13" t="s">
        <v>3</v>
      </c>
      <c r="F3" s="14" t="s">
        <v>4</v>
      </c>
      <c r="G3" s="15" t="s">
        <v>90</v>
      </c>
      <c r="H3" s="16" t="s">
        <v>5</v>
      </c>
      <c r="I3" s="17" t="s">
        <v>6</v>
      </c>
      <c r="J3" s="16" t="s">
        <v>7</v>
      </c>
      <c r="K3" s="17" t="s">
        <v>8</v>
      </c>
      <c r="L3" s="16" t="s">
        <v>9</v>
      </c>
      <c r="M3" s="17" t="s">
        <v>10</v>
      </c>
    </row>
    <row r="4" spans="1:15" s="18" customFormat="1" x14ac:dyDescent="0.3">
      <c r="A4" s="19">
        <v>1</v>
      </c>
      <c r="B4" s="35">
        <v>2</v>
      </c>
      <c r="C4" s="20">
        <v>3</v>
      </c>
      <c r="D4" s="20">
        <v>4</v>
      </c>
      <c r="E4" s="19">
        <v>5</v>
      </c>
      <c r="F4" s="35">
        <v>6</v>
      </c>
      <c r="G4" s="20">
        <v>7</v>
      </c>
      <c r="H4" s="20">
        <v>8</v>
      </c>
      <c r="I4" s="19">
        <v>9</v>
      </c>
      <c r="J4" s="35">
        <v>10</v>
      </c>
      <c r="K4" s="20">
        <v>11</v>
      </c>
      <c r="L4" s="20">
        <v>12</v>
      </c>
      <c r="M4" s="35">
        <v>13</v>
      </c>
    </row>
    <row r="5" spans="1:15" s="18" customFormat="1" ht="117.6" x14ac:dyDescent="0.3">
      <c r="A5" s="21">
        <v>1</v>
      </c>
      <c r="B5" s="26" t="s">
        <v>72</v>
      </c>
      <c r="C5" s="36" t="s">
        <v>73</v>
      </c>
      <c r="D5" s="22" t="s">
        <v>54</v>
      </c>
      <c r="E5" s="26" t="s">
        <v>74</v>
      </c>
      <c r="F5" s="21" t="s">
        <v>14</v>
      </c>
      <c r="G5" s="23">
        <v>2</v>
      </c>
      <c r="H5" s="24">
        <v>28880</v>
      </c>
      <c r="I5" s="25">
        <f>G5*H5</f>
        <v>57760</v>
      </c>
      <c r="J5" s="25">
        <v>32000</v>
      </c>
      <c r="K5" s="25">
        <f>J5*G5</f>
        <v>64000</v>
      </c>
      <c r="L5" s="25">
        <f>(H5+J5)/2</f>
        <v>30440</v>
      </c>
      <c r="M5" s="25">
        <f>L5*G5</f>
        <v>60880</v>
      </c>
    </row>
    <row r="6" spans="1:15" s="18" customFormat="1" ht="72" x14ac:dyDescent="0.3">
      <c r="A6" s="21">
        <v>2</v>
      </c>
      <c r="B6" s="21" t="s">
        <v>75</v>
      </c>
      <c r="C6" s="37" t="s">
        <v>76</v>
      </c>
      <c r="D6" s="26" t="s">
        <v>77</v>
      </c>
      <c r="E6" s="26" t="s">
        <v>74</v>
      </c>
      <c r="F6" s="21" t="s">
        <v>14</v>
      </c>
      <c r="G6" s="21">
        <v>1</v>
      </c>
      <c r="H6" s="27">
        <v>214190</v>
      </c>
      <c r="I6" s="25">
        <f t="shared" ref="I6:I27" si="0">G6*H6</f>
        <v>214190</v>
      </c>
      <c r="J6" s="27">
        <v>218000</v>
      </c>
      <c r="K6" s="28">
        <f t="shared" ref="K6:K27" si="1">J6*G6</f>
        <v>218000</v>
      </c>
      <c r="L6" s="27">
        <f t="shared" ref="L6:L27" si="2">(H6+J6)/2</f>
        <v>216095</v>
      </c>
      <c r="M6" s="28">
        <f t="shared" ref="M6:M27" si="3">L6*G6</f>
        <v>216095</v>
      </c>
    </row>
    <row r="7" spans="1:15" s="18" customFormat="1" ht="72" x14ac:dyDescent="0.3">
      <c r="A7" s="21">
        <v>3</v>
      </c>
      <c r="B7" s="21" t="s">
        <v>11</v>
      </c>
      <c r="C7" s="37" t="s">
        <v>12</v>
      </c>
      <c r="D7" s="29" t="s">
        <v>13</v>
      </c>
      <c r="E7" s="26" t="s">
        <v>74</v>
      </c>
      <c r="F7" s="21" t="s">
        <v>14</v>
      </c>
      <c r="G7" s="21">
        <v>1</v>
      </c>
      <c r="H7" s="27">
        <v>25370</v>
      </c>
      <c r="I7" s="25">
        <f t="shared" si="0"/>
        <v>25370</v>
      </c>
      <c r="J7" s="27">
        <v>26000</v>
      </c>
      <c r="K7" s="28">
        <f t="shared" si="1"/>
        <v>26000</v>
      </c>
      <c r="L7" s="27">
        <f t="shared" si="2"/>
        <v>25685</v>
      </c>
      <c r="M7" s="28">
        <f t="shared" si="3"/>
        <v>25685</v>
      </c>
    </row>
    <row r="8" spans="1:15" s="18" customFormat="1" ht="101.25" customHeight="1" x14ac:dyDescent="0.3">
      <c r="A8" s="21">
        <v>4</v>
      </c>
      <c r="B8" s="21" t="s">
        <v>15</v>
      </c>
      <c r="C8" s="37" t="s">
        <v>16</v>
      </c>
      <c r="D8" s="29" t="s">
        <v>13</v>
      </c>
      <c r="E8" s="26" t="s">
        <v>74</v>
      </c>
      <c r="F8" s="21" t="s">
        <v>14</v>
      </c>
      <c r="G8" s="21">
        <v>1</v>
      </c>
      <c r="H8" s="27">
        <v>54770</v>
      </c>
      <c r="I8" s="25">
        <f t="shared" si="0"/>
        <v>54770</v>
      </c>
      <c r="J8" s="27">
        <v>56000</v>
      </c>
      <c r="K8" s="28">
        <f t="shared" si="1"/>
        <v>56000</v>
      </c>
      <c r="L8" s="27">
        <f t="shared" si="2"/>
        <v>55385</v>
      </c>
      <c r="M8" s="28">
        <f t="shared" si="3"/>
        <v>55385</v>
      </c>
    </row>
    <row r="9" spans="1:15" s="18" customFormat="1" ht="72" x14ac:dyDescent="0.3">
      <c r="A9" s="21">
        <v>5</v>
      </c>
      <c r="B9" s="21" t="s">
        <v>17</v>
      </c>
      <c r="C9" s="37" t="s">
        <v>18</v>
      </c>
      <c r="D9" s="29" t="s">
        <v>13</v>
      </c>
      <c r="E9" s="26" t="s">
        <v>74</v>
      </c>
      <c r="F9" s="21" t="s">
        <v>14</v>
      </c>
      <c r="G9" s="51">
        <v>1</v>
      </c>
      <c r="H9" s="27">
        <v>314670</v>
      </c>
      <c r="I9" s="25">
        <f t="shared" si="0"/>
        <v>314670</v>
      </c>
      <c r="J9" s="27">
        <v>322400</v>
      </c>
      <c r="K9" s="28">
        <f t="shared" si="1"/>
        <v>322400</v>
      </c>
      <c r="L9" s="27">
        <f t="shared" si="2"/>
        <v>318535</v>
      </c>
      <c r="M9" s="28">
        <f t="shared" si="3"/>
        <v>318535</v>
      </c>
    </row>
    <row r="10" spans="1:15" s="18" customFormat="1" ht="72" x14ac:dyDescent="0.3">
      <c r="A10" s="21">
        <v>6</v>
      </c>
      <c r="B10" s="21" t="s">
        <v>19</v>
      </c>
      <c r="C10" s="37" t="s">
        <v>20</v>
      </c>
      <c r="D10" s="29" t="s">
        <v>13</v>
      </c>
      <c r="E10" s="26" t="s">
        <v>74</v>
      </c>
      <c r="F10" s="21" t="s">
        <v>14</v>
      </c>
      <c r="G10" s="51">
        <v>1</v>
      </c>
      <c r="H10" s="27">
        <v>510300</v>
      </c>
      <c r="I10" s="25">
        <f t="shared" si="0"/>
        <v>510300</v>
      </c>
      <c r="J10" s="27">
        <v>523800</v>
      </c>
      <c r="K10" s="28">
        <f t="shared" si="1"/>
        <v>523800</v>
      </c>
      <c r="L10" s="27">
        <f t="shared" si="2"/>
        <v>517050</v>
      </c>
      <c r="M10" s="28">
        <f t="shared" si="3"/>
        <v>517050</v>
      </c>
    </row>
    <row r="11" spans="1:15" s="18" customFormat="1" ht="90" x14ac:dyDescent="0.3">
      <c r="A11" s="21">
        <v>7</v>
      </c>
      <c r="B11" s="21" t="s">
        <v>21</v>
      </c>
      <c r="C11" s="37" t="s">
        <v>22</v>
      </c>
      <c r="D11" s="26" t="s">
        <v>78</v>
      </c>
      <c r="E11" s="26" t="s">
        <v>74</v>
      </c>
      <c r="F11" s="52" t="str">
        <f>[1]Аркуш1!D48</f>
        <v>набір</v>
      </c>
      <c r="G11" s="21">
        <v>1</v>
      </c>
      <c r="H11" s="28">
        <v>878700</v>
      </c>
      <c r="I11" s="25">
        <f t="shared" si="0"/>
        <v>878700</v>
      </c>
      <c r="J11" s="28">
        <v>899900</v>
      </c>
      <c r="K11" s="28">
        <f t="shared" si="1"/>
        <v>899900</v>
      </c>
      <c r="L11" s="27">
        <f t="shared" si="2"/>
        <v>889300</v>
      </c>
      <c r="M11" s="28">
        <f t="shared" si="3"/>
        <v>889300</v>
      </c>
    </row>
    <row r="12" spans="1:15" s="18" customFormat="1" ht="90" x14ac:dyDescent="0.3">
      <c r="A12" s="21">
        <v>8</v>
      </c>
      <c r="B12" s="21" t="s">
        <v>23</v>
      </c>
      <c r="C12" s="37" t="s">
        <v>24</v>
      </c>
      <c r="D12" s="26" t="s">
        <v>78</v>
      </c>
      <c r="E12" s="26" t="s">
        <v>74</v>
      </c>
      <c r="F12" s="52" t="str">
        <f>[1]Аркуш1!D49</f>
        <v>набір</v>
      </c>
      <c r="G12" s="21">
        <v>1</v>
      </c>
      <c r="H12" s="28">
        <v>170020</v>
      </c>
      <c r="I12" s="25">
        <f t="shared" si="0"/>
        <v>170020</v>
      </c>
      <c r="J12" s="28">
        <v>176400</v>
      </c>
      <c r="K12" s="28">
        <f t="shared" si="1"/>
        <v>176400</v>
      </c>
      <c r="L12" s="27">
        <f t="shared" si="2"/>
        <v>173210</v>
      </c>
      <c r="M12" s="28">
        <f t="shared" si="3"/>
        <v>173210</v>
      </c>
    </row>
    <row r="13" spans="1:15" s="18" customFormat="1" ht="84" x14ac:dyDescent="0.3">
      <c r="A13" s="21">
        <v>9</v>
      </c>
      <c r="B13" s="21" t="s">
        <v>25</v>
      </c>
      <c r="C13" s="38" t="s">
        <v>26</v>
      </c>
      <c r="D13" s="29" t="s">
        <v>27</v>
      </c>
      <c r="E13" s="26" t="s">
        <v>74</v>
      </c>
      <c r="F13" s="21" t="s">
        <v>14</v>
      </c>
      <c r="G13" s="21">
        <v>2</v>
      </c>
      <c r="H13" s="28">
        <v>36120</v>
      </c>
      <c r="I13" s="25">
        <f t="shared" si="0"/>
        <v>72240</v>
      </c>
      <c r="J13" s="28">
        <v>37000</v>
      </c>
      <c r="K13" s="28">
        <f t="shared" si="1"/>
        <v>74000</v>
      </c>
      <c r="L13" s="27">
        <f t="shared" si="2"/>
        <v>36560</v>
      </c>
      <c r="M13" s="28">
        <f t="shared" si="3"/>
        <v>73120</v>
      </c>
    </row>
    <row r="14" spans="1:15" s="18" customFormat="1" ht="100.8" x14ac:dyDescent="0.3">
      <c r="A14" s="21">
        <v>10</v>
      </c>
      <c r="B14" s="21" t="s">
        <v>28</v>
      </c>
      <c r="C14" s="37" t="s">
        <v>29</v>
      </c>
      <c r="D14" s="26" t="s">
        <v>30</v>
      </c>
      <c r="E14" s="26" t="s">
        <v>74</v>
      </c>
      <c r="F14" s="53" t="s">
        <v>31</v>
      </c>
      <c r="G14" s="21">
        <v>6</v>
      </c>
      <c r="H14" s="28">
        <v>27400</v>
      </c>
      <c r="I14" s="25">
        <f t="shared" si="0"/>
        <v>164400</v>
      </c>
      <c r="J14" s="28">
        <v>28000</v>
      </c>
      <c r="K14" s="28">
        <f t="shared" si="1"/>
        <v>168000</v>
      </c>
      <c r="L14" s="27">
        <f t="shared" si="2"/>
        <v>27700</v>
      </c>
      <c r="M14" s="28">
        <f t="shared" si="3"/>
        <v>166200</v>
      </c>
    </row>
    <row r="15" spans="1:15" s="18" customFormat="1" ht="72" x14ac:dyDescent="0.3">
      <c r="A15" s="21">
        <v>11</v>
      </c>
      <c r="B15" s="21" t="s">
        <v>32</v>
      </c>
      <c r="C15" s="37" t="s">
        <v>33</v>
      </c>
      <c r="D15" s="26" t="s">
        <v>34</v>
      </c>
      <c r="E15" s="26" t="s">
        <v>74</v>
      </c>
      <c r="F15" s="21" t="s">
        <v>14</v>
      </c>
      <c r="G15" s="21">
        <v>2</v>
      </c>
      <c r="H15" s="28">
        <v>237300</v>
      </c>
      <c r="I15" s="25">
        <f t="shared" si="0"/>
        <v>474600</v>
      </c>
      <c r="J15" s="28">
        <v>240120</v>
      </c>
      <c r="K15" s="28">
        <f t="shared" si="1"/>
        <v>480240</v>
      </c>
      <c r="L15" s="27">
        <f t="shared" si="2"/>
        <v>238710</v>
      </c>
      <c r="M15" s="28">
        <f t="shared" si="3"/>
        <v>477420</v>
      </c>
    </row>
    <row r="16" spans="1:15" s="18" customFormat="1" ht="72" x14ac:dyDescent="0.3">
      <c r="A16" s="21">
        <v>12</v>
      </c>
      <c r="B16" s="21" t="s">
        <v>35</v>
      </c>
      <c r="C16" s="37" t="s">
        <v>36</v>
      </c>
      <c r="D16" s="26" t="s">
        <v>34</v>
      </c>
      <c r="E16" s="26" t="s">
        <v>74</v>
      </c>
      <c r="F16" s="21" t="s">
        <v>14</v>
      </c>
      <c r="G16" s="21">
        <v>12</v>
      </c>
      <c r="H16" s="28">
        <v>38310</v>
      </c>
      <c r="I16" s="25">
        <f t="shared" si="0"/>
        <v>459720</v>
      </c>
      <c r="J16" s="28">
        <v>40230</v>
      </c>
      <c r="K16" s="28">
        <f t="shared" si="1"/>
        <v>482760</v>
      </c>
      <c r="L16" s="27">
        <f t="shared" si="2"/>
        <v>39270</v>
      </c>
      <c r="M16" s="28">
        <f t="shared" si="3"/>
        <v>471240</v>
      </c>
    </row>
    <row r="17" spans="1:13" s="18" customFormat="1" ht="81.75" customHeight="1" x14ac:dyDescent="0.3">
      <c r="A17" s="21">
        <v>13</v>
      </c>
      <c r="B17" s="21" t="s">
        <v>37</v>
      </c>
      <c r="C17" s="37" t="s">
        <v>38</v>
      </c>
      <c r="D17" s="26" t="s">
        <v>39</v>
      </c>
      <c r="E17" s="26" t="s">
        <v>74</v>
      </c>
      <c r="F17" s="53" t="s">
        <v>31</v>
      </c>
      <c r="G17" s="21">
        <v>2</v>
      </c>
      <c r="H17" s="28">
        <v>44940</v>
      </c>
      <c r="I17" s="25">
        <f t="shared" si="0"/>
        <v>89880</v>
      </c>
      <c r="J17" s="28">
        <v>46000</v>
      </c>
      <c r="K17" s="28">
        <f t="shared" si="1"/>
        <v>92000</v>
      </c>
      <c r="L17" s="27">
        <f t="shared" si="2"/>
        <v>45470</v>
      </c>
      <c r="M17" s="28">
        <f t="shared" si="3"/>
        <v>90940</v>
      </c>
    </row>
    <row r="18" spans="1:13" s="32" customFormat="1" ht="84" x14ac:dyDescent="0.3">
      <c r="A18" s="21">
        <v>14</v>
      </c>
      <c r="B18" s="21" t="s">
        <v>40</v>
      </c>
      <c r="C18" s="39" t="s">
        <v>41</v>
      </c>
      <c r="D18" s="30" t="s">
        <v>42</v>
      </c>
      <c r="E18" s="26" t="s">
        <v>74</v>
      </c>
      <c r="F18" s="54" t="s">
        <v>43</v>
      </c>
      <c r="G18" s="55">
        <v>3</v>
      </c>
      <c r="H18" s="31">
        <v>2470</v>
      </c>
      <c r="I18" s="25">
        <f t="shared" si="0"/>
        <v>7410</v>
      </c>
      <c r="J18" s="31">
        <v>2600</v>
      </c>
      <c r="K18" s="28">
        <f t="shared" si="1"/>
        <v>7800</v>
      </c>
      <c r="L18" s="27">
        <f t="shared" si="2"/>
        <v>2535</v>
      </c>
      <c r="M18" s="28">
        <f t="shared" si="3"/>
        <v>7605</v>
      </c>
    </row>
    <row r="19" spans="1:13" s="32" customFormat="1" ht="84" x14ac:dyDescent="0.3">
      <c r="A19" s="21">
        <v>15</v>
      </c>
      <c r="B19" s="21" t="s">
        <v>44</v>
      </c>
      <c r="C19" s="40" t="s">
        <v>45</v>
      </c>
      <c r="D19" s="33" t="s">
        <v>46</v>
      </c>
      <c r="E19" s="26" t="s">
        <v>74</v>
      </c>
      <c r="F19" s="56" t="s">
        <v>14</v>
      </c>
      <c r="G19" s="56">
        <v>1</v>
      </c>
      <c r="H19" s="31">
        <v>24980</v>
      </c>
      <c r="I19" s="25">
        <f t="shared" si="0"/>
        <v>24980</v>
      </c>
      <c r="J19" s="31">
        <v>25700</v>
      </c>
      <c r="K19" s="28">
        <f t="shared" si="1"/>
        <v>25700</v>
      </c>
      <c r="L19" s="27">
        <f t="shared" si="2"/>
        <v>25340</v>
      </c>
      <c r="M19" s="28">
        <f t="shared" si="3"/>
        <v>25340</v>
      </c>
    </row>
    <row r="20" spans="1:13" s="32" customFormat="1" ht="117.75" customHeight="1" x14ac:dyDescent="0.3">
      <c r="A20" s="21">
        <v>16</v>
      </c>
      <c r="B20" s="21" t="s">
        <v>47</v>
      </c>
      <c r="C20" s="39" t="s">
        <v>48</v>
      </c>
      <c r="D20" s="30" t="s">
        <v>49</v>
      </c>
      <c r="E20" s="26" t="s">
        <v>74</v>
      </c>
      <c r="F20" s="56" t="s">
        <v>14</v>
      </c>
      <c r="G20" s="56">
        <v>2</v>
      </c>
      <c r="H20" s="31">
        <v>44880</v>
      </c>
      <c r="I20" s="25">
        <f t="shared" si="0"/>
        <v>89760</v>
      </c>
      <c r="J20" s="31">
        <v>46000</v>
      </c>
      <c r="K20" s="28">
        <f t="shared" si="1"/>
        <v>92000</v>
      </c>
      <c r="L20" s="27">
        <f t="shared" si="2"/>
        <v>45440</v>
      </c>
      <c r="M20" s="28">
        <f t="shared" si="3"/>
        <v>90880</v>
      </c>
    </row>
    <row r="21" spans="1:13" s="32" customFormat="1" ht="157.5" customHeight="1" x14ac:dyDescent="0.3">
      <c r="A21" s="21">
        <v>17</v>
      </c>
      <c r="B21" s="21" t="s">
        <v>50</v>
      </c>
      <c r="C21" s="39" t="s">
        <v>51</v>
      </c>
      <c r="D21" s="30" t="s">
        <v>49</v>
      </c>
      <c r="E21" s="26" t="s">
        <v>74</v>
      </c>
      <c r="F21" s="56" t="s">
        <v>14</v>
      </c>
      <c r="G21" s="56">
        <v>2</v>
      </c>
      <c r="H21" s="31">
        <v>53070</v>
      </c>
      <c r="I21" s="25">
        <f t="shared" si="0"/>
        <v>106140</v>
      </c>
      <c r="J21" s="31">
        <v>54000</v>
      </c>
      <c r="K21" s="28">
        <f t="shared" si="1"/>
        <v>108000</v>
      </c>
      <c r="L21" s="27">
        <f t="shared" si="2"/>
        <v>53535</v>
      </c>
      <c r="M21" s="28">
        <f t="shared" si="3"/>
        <v>107070</v>
      </c>
    </row>
    <row r="22" spans="1:13" s="32" customFormat="1" ht="153" customHeight="1" x14ac:dyDescent="0.3">
      <c r="A22" s="21">
        <v>18</v>
      </c>
      <c r="B22" s="21" t="s">
        <v>52</v>
      </c>
      <c r="C22" s="39" t="s">
        <v>53</v>
      </c>
      <c r="D22" s="30" t="s">
        <v>49</v>
      </c>
      <c r="E22" s="26" t="s">
        <v>74</v>
      </c>
      <c r="F22" s="56" t="s">
        <v>14</v>
      </c>
      <c r="G22" s="56">
        <v>2</v>
      </c>
      <c r="H22" s="31">
        <v>44530</v>
      </c>
      <c r="I22" s="25">
        <f t="shared" si="0"/>
        <v>89060</v>
      </c>
      <c r="J22" s="31">
        <v>45000</v>
      </c>
      <c r="K22" s="28">
        <f t="shared" si="1"/>
        <v>90000</v>
      </c>
      <c r="L22" s="27">
        <f t="shared" si="2"/>
        <v>44765</v>
      </c>
      <c r="M22" s="28">
        <f t="shared" si="3"/>
        <v>89530</v>
      </c>
    </row>
    <row r="23" spans="1:13" s="18" customFormat="1" ht="72" x14ac:dyDescent="0.3">
      <c r="A23" s="21">
        <v>19</v>
      </c>
      <c r="B23" s="21" t="s">
        <v>79</v>
      </c>
      <c r="C23" s="41" t="s">
        <v>80</v>
      </c>
      <c r="D23" s="29" t="s">
        <v>81</v>
      </c>
      <c r="E23" s="26" t="s">
        <v>74</v>
      </c>
      <c r="F23" s="21" t="s">
        <v>14</v>
      </c>
      <c r="G23" s="21">
        <v>1</v>
      </c>
      <c r="H23" s="28">
        <v>357840</v>
      </c>
      <c r="I23" s="25">
        <f t="shared" si="0"/>
        <v>357840</v>
      </c>
      <c r="J23" s="28">
        <v>375700</v>
      </c>
      <c r="K23" s="28">
        <f t="shared" si="1"/>
        <v>375700</v>
      </c>
      <c r="L23" s="27">
        <f t="shared" si="2"/>
        <v>366770</v>
      </c>
      <c r="M23" s="28">
        <f t="shared" si="3"/>
        <v>366770</v>
      </c>
    </row>
    <row r="24" spans="1:13" s="18" customFormat="1" ht="83.25" customHeight="1" x14ac:dyDescent="0.3">
      <c r="A24" s="21">
        <v>20</v>
      </c>
      <c r="B24" s="21" t="s">
        <v>82</v>
      </c>
      <c r="C24" s="41" t="s">
        <v>83</v>
      </c>
      <c r="D24" s="21" t="s">
        <v>81</v>
      </c>
      <c r="E24" s="26" t="s">
        <v>74</v>
      </c>
      <c r="F24" s="21" t="s">
        <v>14</v>
      </c>
      <c r="G24" s="21">
        <v>2</v>
      </c>
      <c r="H24" s="28">
        <v>130933</v>
      </c>
      <c r="I24" s="25">
        <f t="shared" si="0"/>
        <v>261866</v>
      </c>
      <c r="J24" s="28">
        <v>137000</v>
      </c>
      <c r="K24" s="28">
        <f t="shared" si="1"/>
        <v>274000</v>
      </c>
      <c r="L24" s="27">
        <f t="shared" si="2"/>
        <v>133966.5</v>
      </c>
      <c r="M24" s="28">
        <f t="shared" si="3"/>
        <v>267933</v>
      </c>
    </row>
    <row r="25" spans="1:13" s="18" customFormat="1" ht="81.75" customHeight="1" x14ac:dyDescent="0.3">
      <c r="A25" s="21">
        <v>21</v>
      </c>
      <c r="B25" s="21" t="s">
        <v>84</v>
      </c>
      <c r="C25" s="41" t="s">
        <v>85</v>
      </c>
      <c r="D25" s="21" t="s">
        <v>81</v>
      </c>
      <c r="E25" s="26" t="s">
        <v>74</v>
      </c>
      <c r="F25" s="21" t="s">
        <v>14</v>
      </c>
      <c r="G25" s="21">
        <v>2</v>
      </c>
      <c r="H25" s="28">
        <v>154980</v>
      </c>
      <c r="I25" s="25">
        <f t="shared" si="0"/>
        <v>309960</v>
      </c>
      <c r="J25" s="28">
        <v>162000</v>
      </c>
      <c r="K25" s="28">
        <f t="shared" si="1"/>
        <v>324000</v>
      </c>
      <c r="L25" s="27">
        <f t="shared" si="2"/>
        <v>158490</v>
      </c>
      <c r="M25" s="28">
        <f t="shared" si="3"/>
        <v>316980</v>
      </c>
    </row>
    <row r="26" spans="1:13" s="18" customFormat="1" ht="85.5" customHeight="1" x14ac:dyDescent="0.3">
      <c r="A26" s="21">
        <v>22</v>
      </c>
      <c r="B26" s="21" t="s">
        <v>86</v>
      </c>
      <c r="C26" s="41" t="s">
        <v>87</v>
      </c>
      <c r="D26" s="21" t="s">
        <v>81</v>
      </c>
      <c r="E26" s="26" t="s">
        <v>74</v>
      </c>
      <c r="F26" s="21" t="s">
        <v>14</v>
      </c>
      <c r="G26" s="21">
        <v>1</v>
      </c>
      <c r="H26" s="28">
        <v>215130</v>
      </c>
      <c r="I26" s="25">
        <f t="shared" si="0"/>
        <v>215130</v>
      </c>
      <c r="J26" s="28">
        <v>225800</v>
      </c>
      <c r="K26" s="28">
        <f t="shared" si="1"/>
        <v>225800</v>
      </c>
      <c r="L26" s="27">
        <f t="shared" si="2"/>
        <v>220465</v>
      </c>
      <c r="M26" s="28">
        <f t="shared" si="3"/>
        <v>220465</v>
      </c>
    </row>
    <row r="27" spans="1:13" s="18" customFormat="1" ht="59.25" customHeight="1" x14ac:dyDescent="0.3">
      <c r="A27" s="21">
        <v>23</v>
      </c>
      <c r="B27" s="21" t="s">
        <v>88</v>
      </c>
      <c r="C27" s="41" t="s">
        <v>89</v>
      </c>
      <c r="D27" s="29" t="s">
        <v>81</v>
      </c>
      <c r="E27" s="26" t="s">
        <v>74</v>
      </c>
      <c r="F27" s="21" t="s">
        <v>14</v>
      </c>
      <c r="G27" s="21">
        <v>1</v>
      </c>
      <c r="H27" s="28">
        <v>386904</v>
      </c>
      <c r="I27" s="25">
        <f t="shared" si="0"/>
        <v>386904</v>
      </c>
      <c r="J27" s="28">
        <v>400000</v>
      </c>
      <c r="K27" s="28">
        <f t="shared" si="1"/>
        <v>400000</v>
      </c>
      <c r="L27" s="27">
        <f t="shared" si="2"/>
        <v>393452</v>
      </c>
      <c r="M27" s="28">
        <f t="shared" si="3"/>
        <v>393452</v>
      </c>
    </row>
    <row r="28" spans="1:13" s="18" customFormat="1" x14ac:dyDescent="0.3">
      <c r="B28" s="1"/>
      <c r="C28" s="2"/>
      <c r="H28" s="34"/>
      <c r="I28" s="4"/>
      <c r="J28" s="34"/>
      <c r="K28" s="4"/>
      <c r="L28" s="34"/>
      <c r="M28" s="4"/>
    </row>
    <row r="29" spans="1:13" s="18" customFormat="1" x14ac:dyDescent="0.3">
      <c r="B29" s="1"/>
      <c r="C29" s="2"/>
      <c r="H29" s="34"/>
      <c r="I29" s="4">
        <f>SUM(I5:I28)</f>
        <v>5335670</v>
      </c>
      <c r="J29" s="34"/>
      <c r="K29" s="4">
        <f>SUM(K5:K27)</f>
        <v>5506500</v>
      </c>
      <c r="L29" s="34"/>
      <c r="M29" s="4">
        <f>SUM(M5:M27)</f>
        <v>5421085</v>
      </c>
    </row>
    <row r="30" spans="1:13" s="8" customFormat="1" ht="33.75" customHeight="1" x14ac:dyDescent="0.35">
      <c r="A30" s="5"/>
      <c r="B30" s="5"/>
      <c r="C30" s="6"/>
      <c r="D30" s="5"/>
      <c r="E30" s="5"/>
      <c r="F30" s="5"/>
      <c r="G30" s="5"/>
      <c r="H30" s="5"/>
      <c r="I30" s="5"/>
      <c r="J30" s="7"/>
      <c r="K30" s="7"/>
      <c r="L30" s="7"/>
      <c r="M30" s="7"/>
    </row>
    <row r="31" spans="1:13" s="44" customFormat="1" ht="27" customHeight="1" x14ac:dyDescent="0.3">
      <c r="A31" s="42"/>
      <c r="B31" s="59" t="s">
        <v>55</v>
      </c>
      <c r="C31" s="59"/>
      <c r="D31" s="59"/>
      <c r="E31" s="59"/>
      <c r="F31" s="43"/>
      <c r="G31" s="60"/>
      <c r="H31" s="60"/>
      <c r="I31" s="60" t="s">
        <v>56</v>
      </c>
      <c r="J31" s="60"/>
      <c r="K31" s="42"/>
      <c r="L31" s="42"/>
      <c r="M31" s="42"/>
    </row>
    <row r="32" spans="1:13" s="49" customFormat="1" ht="21" x14ac:dyDescent="0.4">
      <c r="A32" s="45"/>
      <c r="B32" s="46"/>
      <c r="C32" s="46"/>
      <c r="D32" s="47"/>
      <c r="E32" s="47"/>
      <c r="F32" s="46"/>
      <c r="G32" s="48"/>
      <c r="H32" s="48"/>
      <c r="I32" s="48"/>
      <c r="J32" s="48"/>
      <c r="K32" s="45"/>
      <c r="L32" s="45"/>
      <c r="M32" s="45"/>
    </row>
    <row r="33" spans="1:13" s="49" customFormat="1" ht="21" x14ac:dyDescent="0.4">
      <c r="A33" s="45"/>
      <c r="B33" s="43" t="s">
        <v>57</v>
      </c>
      <c r="C33" s="46"/>
      <c r="D33" s="46"/>
      <c r="E33" s="46"/>
      <c r="F33" s="46"/>
      <c r="G33" s="50"/>
      <c r="H33" s="50"/>
      <c r="I33" s="50"/>
      <c r="J33" s="50"/>
      <c r="K33" s="45"/>
      <c r="L33" s="45"/>
      <c r="M33" s="45"/>
    </row>
    <row r="34" spans="1:13" s="49" customFormat="1" ht="66.75" customHeight="1" x14ac:dyDescent="0.4">
      <c r="A34" s="45"/>
      <c r="B34" s="43" t="s">
        <v>58</v>
      </c>
      <c r="C34" s="46"/>
      <c r="D34" s="46"/>
      <c r="E34" s="46"/>
      <c r="F34" s="46"/>
      <c r="G34" s="60"/>
      <c r="H34" s="60"/>
      <c r="I34" s="60" t="s">
        <v>59</v>
      </c>
      <c r="J34" s="60"/>
      <c r="K34" s="45"/>
      <c r="L34" s="45"/>
      <c r="M34" s="45"/>
    </row>
    <row r="35" spans="1:13" s="49" customFormat="1" ht="60" customHeight="1" x14ac:dyDescent="0.4">
      <c r="A35" s="45"/>
      <c r="B35" s="59" t="s">
        <v>60</v>
      </c>
      <c r="C35" s="59"/>
      <c r="D35" s="59"/>
      <c r="E35" s="59"/>
      <c r="F35" s="59"/>
      <c r="G35" s="48"/>
      <c r="H35" s="48"/>
      <c r="I35" s="60" t="s">
        <v>61</v>
      </c>
      <c r="J35" s="60"/>
      <c r="K35" s="45"/>
      <c r="L35" s="45"/>
      <c r="M35" s="45"/>
    </row>
    <row r="36" spans="1:13" s="49" customFormat="1" ht="65.25" customHeight="1" x14ac:dyDescent="0.4">
      <c r="A36" s="45"/>
      <c r="B36" s="59" t="s">
        <v>62</v>
      </c>
      <c r="C36" s="59"/>
      <c r="D36" s="59"/>
      <c r="E36" s="59"/>
      <c r="F36" s="43"/>
      <c r="G36" s="60"/>
      <c r="H36" s="60"/>
      <c r="I36" s="60" t="s">
        <v>63</v>
      </c>
      <c r="J36" s="60"/>
      <c r="K36" s="45"/>
      <c r="L36" s="45"/>
      <c r="M36" s="45"/>
    </row>
    <row r="37" spans="1:13" s="49" customFormat="1" ht="60.75" customHeight="1" x14ac:dyDescent="0.4">
      <c r="A37" s="45"/>
      <c r="B37" s="59" t="s">
        <v>64</v>
      </c>
      <c r="C37" s="59"/>
      <c r="D37" s="59"/>
      <c r="E37" s="59"/>
      <c r="F37" s="59"/>
      <c r="G37" s="60"/>
      <c r="H37" s="60"/>
      <c r="I37" s="60" t="s">
        <v>65</v>
      </c>
      <c r="J37" s="60"/>
      <c r="K37" s="45"/>
      <c r="L37" s="45"/>
      <c r="M37" s="45"/>
    </row>
    <row r="38" spans="1:13" s="49" customFormat="1" ht="66" customHeight="1" x14ac:dyDescent="0.4">
      <c r="A38" s="45"/>
      <c r="B38" s="59" t="s">
        <v>66</v>
      </c>
      <c r="C38" s="59"/>
      <c r="D38" s="59"/>
      <c r="E38" s="59"/>
      <c r="F38" s="59"/>
      <c r="G38" s="60"/>
      <c r="H38" s="60"/>
      <c r="I38" s="60" t="s">
        <v>67</v>
      </c>
      <c r="J38" s="60"/>
      <c r="K38" s="45"/>
      <c r="L38" s="45"/>
      <c r="M38" s="45"/>
    </row>
    <row r="39" spans="1:13" s="49" customFormat="1" ht="57.75" customHeight="1" x14ac:dyDescent="0.4">
      <c r="A39" s="45"/>
      <c r="B39" s="59" t="s">
        <v>68</v>
      </c>
      <c r="C39" s="59"/>
      <c r="D39" s="59"/>
      <c r="E39" s="59"/>
      <c r="F39" s="43"/>
      <c r="G39" s="60"/>
      <c r="H39" s="60"/>
      <c r="I39" s="60" t="s">
        <v>69</v>
      </c>
      <c r="J39" s="60"/>
      <c r="K39" s="45"/>
      <c r="L39" s="45"/>
      <c r="M39" s="45"/>
    </row>
  </sheetData>
  <mergeCells count="21">
    <mergeCell ref="B38:F38"/>
    <mergeCell ref="G38:H38"/>
    <mergeCell ref="I38:J38"/>
    <mergeCell ref="B39:E39"/>
    <mergeCell ref="G39:H39"/>
    <mergeCell ref="I39:J39"/>
    <mergeCell ref="A1:M1"/>
    <mergeCell ref="B2:L2"/>
    <mergeCell ref="B37:F37"/>
    <mergeCell ref="G37:H37"/>
    <mergeCell ref="I37:J37"/>
    <mergeCell ref="B31:E31"/>
    <mergeCell ref="G31:H31"/>
    <mergeCell ref="I31:J31"/>
    <mergeCell ref="G34:H34"/>
    <mergeCell ref="I34:J34"/>
    <mergeCell ref="B35:F35"/>
    <mergeCell ref="I35:J35"/>
    <mergeCell ref="B36:E36"/>
    <mergeCell ref="G36:H36"/>
    <mergeCell ref="I36:J36"/>
  </mergeCells>
  <pageMargins left="0.25" right="0.25" top="0.75" bottom="0.75" header="0.3" footer="0.3"/>
  <pageSetup paperSize="9" scale="4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онкогенетика_3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Наталя Сергіївна Трофімова</dc:creator>
  <cp:lastModifiedBy>User</cp:lastModifiedBy>
  <cp:lastPrinted>2024-11-19T12:31:10Z</cp:lastPrinted>
  <dcterms:created xsi:type="dcterms:W3CDTF">2015-06-05T18:19:34Z</dcterms:created>
  <dcterms:modified xsi:type="dcterms:W3CDTF">2024-12-02T16:52:17Z</dcterms:modified>
</cp:coreProperties>
</file>