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LASH DRIVE\Відкриті торги 2025 з особливостями\2220\Кріопакети Центр Служби Крові 640000,00  ВТ 3 нам\"/>
    </mc:Choice>
  </mc:AlternateContent>
  <xr:revisionPtr revIDLastSave="0" documentId="8_{68F1488C-4125-4EC0-9FE7-F71F51272E13}" xr6:coauthVersionLast="36" xr6:coauthVersionMax="36" xr10:uidLastSave="{00000000-0000-0000-0000-000000000000}"/>
  <bookViews>
    <workbookView xWindow="0" yWindow="0" windowWidth="15300" windowHeight="7485" xr2:uid="{9BF0359F-B09A-4185-BF56-704FE816531A}"/>
  </bookViews>
  <sheets>
    <sheet name="криопакеты_030325" sheetId="1" r:id="rId1"/>
    <sheet name="Касети_кріопрбірки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2" l="1"/>
  <c r="L10" i="2"/>
  <c r="H10" i="2"/>
  <c r="M9" i="2"/>
  <c r="L9" i="2"/>
  <c r="K8" i="2"/>
  <c r="L8" i="2" s="1"/>
  <c r="G8" i="2"/>
  <c r="H8" i="2" s="1"/>
  <c r="L7" i="2"/>
  <c r="K7" i="2"/>
  <c r="G7" i="2"/>
  <c r="H7" i="2" s="1"/>
  <c r="K6" i="2"/>
  <c r="L6" i="2" s="1"/>
  <c r="G6" i="2"/>
  <c r="H6" i="2" s="1"/>
  <c r="K5" i="2"/>
  <c r="L5" i="2" s="1"/>
  <c r="H5" i="2"/>
  <c r="G5" i="2"/>
  <c r="M5" i="2" s="1"/>
  <c r="K4" i="2"/>
  <c r="L4" i="2" s="1"/>
  <c r="L12" i="2" s="1"/>
  <c r="G4" i="2"/>
  <c r="H4" i="2" s="1"/>
  <c r="G12" i="2" l="1"/>
  <c r="M6" i="2"/>
  <c r="M7" i="2"/>
  <c r="M4" i="2"/>
  <c r="M8" i="2"/>
  <c r="L5" i="1" l="1"/>
  <c r="M5" i="1"/>
  <c r="L6" i="1"/>
  <c r="M6" i="1"/>
  <c r="L7" i="1"/>
  <c r="M7" i="1"/>
  <c r="G8" i="1"/>
  <c r="K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P3" authorId="0" shapeId="0" xr:uid="{0089E222-5854-4256-AE2B-BB8499407DC5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розрахунковий курс евро/грн</t>
        </r>
      </text>
    </comment>
  </commentList>
</comments>
</file>

<file path=xl/sharedStrings.xml><?xml version="1.0" encoding="utf-8"?>
<sst xmlns="http://schemas.openxmlformats.org/spreadsheetml/2006/main" count="155" uniqueCount="74">
  <si>
    <t>Н.В. Ольхович</t>
  </si>
  <si>
    <t>Завідувач лабораторії медико-генетичного центру</t>
  </si>
  <si>
    <t>О.В. Виставних</t>
  </si>
  <si>
    <t>Завідувач відділом іміно-гістохімічних досліджень дитячого патологічного відділення</t>
  </si>
  <si>
    <t xml:space="preserve"> В.Г. Яновська</t>
  </si>
  <si>
    <t>Завідувач Українським Референс-центром з клінічної лабораторної діагностики та метрології</t>
  </si>
  <si>
    <t>В.В.Федоров</t>
  </si>
  <si>
    <t>Заст. генерального директора з економічних питань</t>
  </si>
  <si>
    <t xml:space="preserve">В.А. Сова </t>
  </si>
  <si>
    <t>Медичний директор з поліклінічної роботи</t>
  </si>
  <si>
    <t>С.С. Чернишук</t>
  </si>
  <si>
    <t xml:space="preserve">Медичний директор НДСЛ "ОХМАТДИТ" МОЗ України  
</t>
  </si>
  <si>
    <t xml:space="preserve">Члени робочої групи: </t>
  </si>
  <si>
    <t xml:space="preserve">Т.П. Іванова </t>
  </si>
  <si>
    <t xml:space="preserve">Медичний директор з медичних питань НДСЛ "ОХМАТДИТ" МОЗ України  </t>
  </si>
  <si>
    <t>Голова робочої групи:</t>
  </si>
  <si>
    <t>Перепелиціна О.М.</t>
  </si>
  <si>
    <t xml:space="preserve">Завідувач Кріобанку Центру служби крові </t>
  </si>
  <si>
    <t>Перетятко Д.В.</t>
  </si>
  <si>
    <t xml:space="preserve">Завідувач Центру служби крові </t>
  </si>
  <si>
    <t>Розборська С.В.</t>
  </si>
  <si>
    <t>Економіст</t>
  </si>
  <si>
    <t>Кондрьонкіна Г.Б.</t>
  </si>
  <si>
    <t>Завідувач лабораторії полікліники</t>
  </si>
  <si>
    <t>Головня О.М.</t>
  </si>
  <si>
    <t>Завідувач бактеріологічної лабораторії</t>
  </si>
  <si>
    <t>Ольхович Н.В.</t>
  </si>
  <si>
    <t>Яновська В.Г.</t>
  </si>
  <si>
    <t>Жежера.В.М.</t>
  </si>
  <si>
    <t>Завідувач дитячим паталогоанатомічним відділенням</t>
  </si>
  <si>
    <t>Галаган В.О.</t>
  </si>
  <si>
    <t>Завідувач спеціалізованим медико-генетичним центром</t>
  </si>
  <si>
    <t>Іванова Т.П.</t>
  </si>
  <si>
    <t xml:space="preserve">Заступник генерального директора з медичної частини НДСЛ "ОХМАТДИТ" МОЗ України      
</t>
  </si>
  <si>
    <t>Чернишук С.С.</t>
  </si>
  <si>
    <t>Медичний директор</t>
  </si>
  <si>
    <t>Загальна вартість</t>
  </si>
  <si>
    <t>Сертифікат відповідності № PR.185-19 від 03.06.2024. Декларація про відповідність №007 від 12.06.2026</t>
  </si>
  <si>
    <t xml:space="preserve"> 44905 Контейнер для зберігання або культивування крові/тканин</t>
  </si>
  <si>
    <t>Код ДК 021:2015 – 33140000-3 - Медичні матеріали</t>
  </si>
  <si>
    <t>шт</t>
  </si>
  <si>
    <t xml:space="preserve">Кріопакети для зберігання клітин в парах азоту. Стерильні. Об`єм 30-140 мл. З додатковим коннекторами типу спайк-1 або замок типу Луєр -1,  двома безголковими портами доступу.Кріоконтейнери призначені для кріоконсервування при низьких температурах (-196℃). Виконані з матеріалу ЕVА, розроблені для тривалого зберігання при -196℃ (рідкий азот або його пари). </t>
  </si>
  <si>
    <t>Сертифікат відповідності № PR.185-19 від 03.06.2024. Декларація про відповідність №007 від 12.06.2025</t>
  </si>
  <si>
    <t xml:space="preserve">Кріопакети для зберігання клітин в парах азоту. Стерильні. Об`єм до 50-195 мл. З додатковим коннекторами типу спайк-1 або замок типу Луєр -1,  двома безголковими портами доступу.Кріоконтейнери призначені для кріоконсервування при низьких температурах (-196℃). Виконані з матеріалу ЕVА, розроблені для тривалого зберігання при -196℃ (рідкий азот або його пари). </t>
  </si>
  <si>
    <t>Сертифікат відповідності № PR.185-19 від 03.06.2024. Декларація про відповідність №007 від 12.06.2024</t>
  </si>
  <si>
    <t xml:space="preserve"> 44904 Контейнер для зберігання або культивування крові/тканин</t>
  </si>
  <si>
    <t xml:space="preserve">Кріопакети для зберігання пуповинної крові в парах азоту. Стерильні, двокамерні. Об`єм до 15-85 мл. З додатковим коннекторами типу спайк-1 або замок типу Луєр -1, двома безголковими портами доступу. Кріоконтейнери призначені для кріоконсервування пуповинної крові при низьких температурах
(-196℃). Виконані з матеріалу ЕVА, розроблені для тривалого зберігання при -196℃ (рідкий азот або його пари). </t>
  </si>
  <si>
    <t>Відомості про державну реєстрацію/технічний регламент</t>
  </si>
  <si>
    <t>Код та назва національного Класифікатору медичних виробів НК 024:2023</t>
  </si>
  <si>
    <t xml:space="preserve">НАЦІОНАЛЬНИЙ КЛАСИФІКАТОР УКРАЇНИ
Єдиний закупівельний словник          ДК 021:2015  </t>
  </si>
  <si>
    <t xml:space="preserve">Ціна середня, з ПДВ </t>
  </si>
  <si>
    <t>Загальна сума</t>
  </si>
  <si>
    <t xml:space="preserve">Цінова пропозиція фірми №2,  з ПДВ </t>
  </si>
  <si>
    <t>ПДВ за 1 одиницю</t>
  </si>
  <si>
    <t>Ціна за 1 одиницю без ПДВ</t>
  </si>
  <si>
    <t xml:space="preserve">Цінова пропозиція фірми №1, з ПДВ </t>
  </si>
  <si>
    <t>Загальна кількість</t>
  </si>
  <si>
    <t>Од.вим.</t>
  </si>
  <si>
    <t>Назва реактиву, або еквівалент</t>
  </si>
  <si>
    <t xml:space="preserve"> №з/п</t>
  </si>
  <si>
    <t>Медико-технічне завдання на кріопакети для  зберігання клітин в парах азоту для ВККТ ЦСК в 2025 році</t>
  </si>
  <si>
    <t>Медико-технічне завдання на медичні матеріали для зберігання клітин в парах азоту для ВККТ ЦСК в 2025 році</t>
  </si>
  <si>
    <t>НАЦІОНАЛЬНИЙ КЛАСИФІКАТОР УКРАЇНИ Класифікатор медичних виробів НК 024:2019</t>
  </si>
  <si>
    <t>Касета для зберігання кріо пакетів 9953-5.5
(розміри Д18,82 см х В 14 см х шрина 1,1 см )</t>
  </si>
  <si>
    <t>Каністра для зберігання кріо пакетів 9955-5.5 (розмір Д
23,82 см х В 14 см х Ш 1,1 см</t>
  </si>
  <si>
    <t>Касета для зберігання кріо пакетів 9957-5.5 (розмір Д
27,3 см х В 14 см х Ш 1,1см)</t>
  </si>
  <si>
    <t>Візотуба зелена круглої форми діаметром 12 мм
50шт/уп</t>
  </si>
  <si>
    <t>уп</t>
  </si>
  <si>
    <t xml:space="preserve">Кріопробірка РР, 4,5 мл з зовнішньою різьбою, пласке  дно D/H 12,6/87,6 мм, з полем для підписання,  розроблені для тривалого зберігання при -196℃ (рідкий азот або його пари). Стерильні. 10 шт в упаковці. </t>
  </si>
  <si>
    <t xml:space="preserve">Кріопробірка РР, 1,8 мл з зовнішньою різьбою, кругле дно, з полем для підписання,  розроблені для тривалого зберігання при -196℃ (рідкий азот або його пари) згідно стандартів  ISO 13485. Стерильні. 25 шт в упаковці. </t>
  </si>
  <si>
    <t xml:space="preserve"> 44906 Контейнер для зберігання або культивування крові/тканин</t>
  </si>
  <si>
    <t>Розчин для зберігання клітин у рідкому азоті Sperm freezing medium FertiPro N.V.</t>
  </si>
  <si>
    <t>Н.М. Мирута</t>
  </si>
  <si>
    <t xml:space="preserve">ОБГРУНТУВАННЯ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</si>
</sst>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9"/>
      <name val="Times New Roman"/>
      <family val="1"/>
      <charset val="204"/>
    </font>
    <font>
      <b/>
      <sz val="9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Arial"/>
      <family val="2"/>
      <charset val="204"/>
    </font>
    <font>
      <sz val="10"/>
      <color rgb="FF222222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name val="Arial"/>
      <family val="2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2"/>
      <color theme="1"/>
      <name val="Arial Black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83">
    <xf numFmtId="0" fontId="0" fillId="0" borderId="0" xfId="0"/>
    <xf numFmtId="0" fontId="1" fillId="0" borderId="0" xfId="1"/>
    <xf numFmtId="0" fontId="1" fillId="0" borderId="0" xfId="1" applyAlignment="1">
      <alignment vertical="top" wrapText="1"/>
    </xf>
    <xf numFmtId="0" fontId="1" fillId="0" borderId="0" xfId="1" applyAlignment="1">
      <alignment horizontal="center"/>
    </xf>
    <xf numFmtId="0" fontId="2" fillId="2" borderId="2" xfId="1" applyFont="1" applyFill="1" applyBorder="1" applyAlignment="1">
      <alignment vertical="top"/>
    </xf>
    <xf numFmtId="0" fontId="2" fillId="2" borderId="1" xfId="1" applyFont="1" applyFill="1" applyBorder="1" applyAlignment="1">
      <alignment horizontal="left" vertical="top"/>
    </xf>
    <xf numFmtId="0" fontId="2" fillId="2" borderId="2" xfId="1" applyFont="1" applyFill="1" applyBorder="1" applyAlignment="1">
      <alignment horizontal="left" vertical="top" wrapText="1"/>
    </xf>
    <xf numFmtId="0" fontId="2" fillId="2" borderId="1" xfId="1" applyFont="1" applyFill="1" applyBorder="1" applyAlignment="1">
      <alignment vertical="top"/>
    </xf>
    <xf numFmtId="0" fontId="2" fillId="2" borderId="4" xfId="1" applyFont="1" applyFill="1" applyBorder="1" applyAlignment="1">
      <alignment vertical="top"/>
    </xf>
    <xf numFmtId="2" fontId="3" fillId="0" borderId="0" xfId="1" applyNumberFormat="1" applyFont="1" applyAlignment="1">
      <alignment vertical="top"/>
    </xf>
    <xf numFmtId="0" fontId="4" fillId="0" borderId="2" xfId="1" applyFont="1" applyBorder="1" applyAlignment="1">
      <alignment vertical="top" wrapText="1"/>
    </xf>
    <xf numFmtId="0" fontId="4" fillId="0" borderId="2" xfId="1" applyFont="1" applyBorder="1" applyAlignment="1">
      <alignment vertical="top"/>
    </xf>
    <xf numFmtId="0" fontId="1" fillId="0" borderId="2" xfId="1" applyFont="1" applyBorder="1" applyAlignment="1">
      <alignment vertical="top"/>
    </xf>
    <xf numFmtId="0" fontId="1" fillId="0" borderId="5" xfId="1" applyFont="1" applyBorder="1" applyAlignment="1">
      <alignment vertical="top"/>
    </xf>
    <xf numFmtId="0" fontId="4" fillId="0" borderId="1" xfId="1" applyFont="1" applyBorder="1" applyAlignment="1">
      <alignment vertical="top" wrapText="1"/>
    </xf>
    <xf numFmtId="0" fontId="4" fillId="0" borderId="1" xfId="1" applyFont="1" applyBorder="1" applyAlignment="1">
      <alignment vertical="top"/>
    </xf>
    <xf numFmtId="49" fontId="5" fillId="0" borderId="1" xfId="1" applyNumberFormat="1" applyFont="1" applyFill="1" applyBorder="1" applyAlignment="1">
      <alignment vertical="top" wrapText="1"/>
    </xf>
    <xf numFmtId="0" fontId="1" fillId="0" borderId="6" xfId="1" applyFont="1" applyBorder="1" applyAlignment="1">
      <alignment vertical="top"/>
    </xf>
    <xf numFmtId="0" fontId="5" fillId="3" borderId="2" xfId="1" applyFont="1" applyFill="1" applyBorder="1" applyAlignment="1">
      <alignment vertical="top"/>
    </xf>
    <xf numFmtId="0" fontId="5" fillId="3" borderId="1" xfId="1" applyFont="1" applyFill="1" applyBorder="1" applyAlignment="1">
      <alignment vertical="top"/>
    </xf>
    <xf numFmtId="0" fontId="5" fillId="3" borderId="2" xfId="1" applyFont="1" applyFill="1" applyBorder="1" applyAlignment="1">
      <alignment horizontal="left" vertical="top" wrapText="1"/>
    </xf>
    <xf numFmtId="0" fontId="5" fillId="3" borderId="1" xfId="1" applyFont="1" applyFill="1" applyBorder="1" applyAlignment="1">
      <alignment horizontal="left" vertical="top"/>
    </xf>
    <xf numFmtId="0" fontId="4" fillId="0" borderId="4" xfId="1" applyFont="1" applyBorder="1" applyAlignment="1">
      <alignment vertical="top" wrapText="1"/>
    </xf>
    <xf numFmtId="0" fontId="4" fillId="0" borderId="4" xfId="1" applyFont="1" applyBorder="1" applyAlignment="1">
      <alignment vertical="top"/>
    </xf>
    <xf numFmtId="0" fontId="5" fillId="3" borderId="4" xfId="1" applyFont="1" applyFill="1" applyBorder="1" applyAlignment="1">
      <alignment vertical="top"/>
    </xf>
    <xf numFmtId="0" fontId="1" fillId="0" borderId="7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1" applyFont="1" applyBorder="1" applyAlignment="1">
      <alignment vertical="top"/>
    </xf>
    <xf numFmtId="0" fontId="4" fillId="0" borderId="8" xfId="1" applyFont="1" applyBorder="1" applyAlignment="1">
      <alignment vertical="top"/>
    </xf>
    <xf numFmtId="2" fontId="6" fillId="0" borderId="0" xfId="1" applyNumberFormat="1" applyFont="1" applyFill="1" applyBorder="1" applyAlignment="1">
      <alignment vertical="top" wrapText="1"/>
    </xf>
    <xf numFmtId="2" fontId="7" fillId="0" borderId="0" xfId="1" applyNumberFormat="1" applyFont="1" applyBorder="1" applyAlignment="1">
      <alignment vertical="top"/>
    </xf>
    <xf numFmtId="2" fontId="8" fillId="0" borderId="0" xfId="1" applyNumberFormat="1" applyFont="1" applyBorder="1" applyAlignment="1">
      <alignment vertical="top"/>
    </xf>
    <xf numFmtId="2" fontId="9" fillId="0" borderId="0" xfId="1" applyNumberFormat="1" applyFont="1" applyBorder="1" applyAlignment="1">
      <alignment vertical="top"/>
    </xf>
    <xf numFmtId="0" fontId="8" fillId="0" borderId="0" xfId="1" applyFont="1" applyBorder="1" applyAlignment="1">
      <alignment horizontal="center" vertical="top"/>
    </xf>
    <xf numFmtId="0" fontId="8" fillId="0" borderId="0" xfId="1" applyFont="1" applyBorder="1" applyAlignment="1">
      <alignment vertical="top"/>
    </xf>
    <xf numFmtId="0" fontId="10" fillId="0" borderId="0" xfId="1" applyFont="1" applyBorder="1" applyAlignment="1">
      <alignment vertical="top"/>
    </xf>
    <xf numFmtId="0" fontId="11" fillId="0" borderId="8" xfId="0" applyFont="1" applyBorder="1" applyAlignment="1">
      <alignment vertical="center" wrapText="1"/>
    </xf>
    <xf numFmtId="0" fontId="12" fillId="0" borderId="8" xfId="1" applyFont="1" applyBorder="1" applyAlignment="1">
      <alignment vertical="top" wrapText="1"/>
    </xf>
    <xf numFmtId="4" fontId="6" fillId="0" borderId="8" xfId="2" applyNumberFormat="1" applyFont="1" applyBorder="1" applyAlignment="1">
      <alignment vertical="top"/>
    </xf>
    <xf numFmtId="4" fontId="14" fillId="0" borderId="8" xfId="1" applyNumberFormat="1" applyFont="1" applyBorder="1" applyAlignment="1">
      <alignment vertical="top"/>
    </xf>
    <xf numFmtId="4" fontId="6" fillId="0" borderId="9" xfId="2" applyNumberFormat="1" applyFont="1" applyBorder="1" applyAlignment="1">
      <alignment vertical="top"/>
    </xf>
    <xf numFmtId="4" fontId="6" fillId="0" borderId="8" xfId="1" applyNumberFormat="1" applyFont="1" applyBorder="1" applyAlignment="1">
      <alignment vertical="top"/>
    </xf>
    <xf numFmtId="0" fontId="14" fillId="0" borderId="8" xfId="1" applyFont="1" applyBorder="1" applyAlignment="1">
      <alignment horizontal="center" vertical="top"/>
    </xf>
    <xf numFmtId="0" fontId="2" fillId="0" borderId="10" xfId="2" applyFont="1" applyBorder="1" applyAlignment="1">
      <alignment vertical="top" wrapText="1"/>
    </xf>
    <xf numFmtId="0" fontId="15" fillId="3" borderId="8" xfId="1" applyFont="1" applyFill="1" applyBorder="1" applyAlignment="1">
      <alignment vertical="top"/>
    </xf>
    <xf numFmtId="2" fontId="16" fillId="3" borderId="8" xfId="1" applyNumberFormat="1" applyFont="1" applyFill="1" applyBorder="1" applyAlignment="1">
      <alignment vertical="top" wrapText="1"/>
    </xf>
    <xf numFmtId="2" fontId="16" fillId="0" borderId="8" xfId="1" applyNumberFormat="1" applyFont="1" applyFill="1" applyBorder="1" applyAlignment="1">
      <alignment vertical="top" wrapText="1"/>
    </xf>
    <xf numFmtId="0" fontId="17" fillId="3" borderId="8" xfId="1" applyFont="1" applyFill="1" applyBorder="1" applyAlignment="1">
      <alignment vertical="top" wrapText="1"/>
    </xf>
    <xf numFmtId="0" fontId="16" fillId="0" borderId="8" xfId="1" applyFont="1" applyFill="1" applyBorder="1" applyAlignment="1">
      <alignment vertical="top" wrapText="1"/>
    </xf>
    <xf numFmtId="0" fontId="16" fillId="0" borderId="8" xfId="1" applyFont="1" applyFill="1" applyBorder="1" applyAlignment="1">
      <alignment horizontal="center" vertical="top" wrapText="1"/>
    </xf>
    <xf numFmtId="0" fontId="16" fillId="0" borderId="8" xfId="1" applyFont="1" applyFill="1" applyBorder="1" applyAlignment="1">
      <alignment vertical="top"/>
    </xf>
    <xf numFmtId="49" fontId="18" fillId="0" borderId="8" xfId="1" applyNumberFormat="1" applyFont="1" applyFill="1" applyBorder="1" applyAlignment="1">
      <alignment vertical="top"/>
    </xf>
    <xf numFmtId="0" fontId="19" fillId="0" borderId="0" xfId="1" applyFont="1"/>
    <xf numFmtId="0" fontId="15" fillId="0" borderId="8" xfId="1" applyFont="1" applyBorder="1" applyAlignment="1">
      <alignment vertical="top"/>
    </xf>
    <xf numFmtId="0" fontId="2" fillId="0" borderId="8" xfId="2" applyFont="1" applyBorder="1" applyAlignment="1">
      <alignment vertical="top" wrapText="1"/>
    </xf>
    <xf numFmtId="0" fontId="12" fillId="0" borderId="12" xfId="1" applyFont="1" applyBorder="1" applyAlignment="1">
      <alignment vertical="top" wrapText="1"/>
    </xf>
    <xf numFmtId="0" fontId="15" fillId="0" borderId="0" xfId="1" applyFont="1" applyBorder="1" applyAlignment="1">
      <alignment vertical="top"/>
    </xf>
    <xf numFmtId="0" fontId="12" fillId="0" borderId="0" xfId="1" applyFont="1" applyBorder="1" applyAlignment="1">
      <alignment vertical="top" wrapText="1"/>
    </xf>
    <xf numFmtId="0" fontId="2" fillId="0" borderId="0" xfId="2" applyFont="1" applyBorder="1" applyAlignment="1">
      <alignment vertical="top" wrapText="1"/>
    </xf>
    <xf numFmtId="0" fontId="14" fillId="0" borderId="0" xfId="1" applyFont="1" applyBorder="1" applyAlignment="1">
      <alignment horizontal="center" vertical="top"/>
    </xf>
    <xf numFmtId="4" fontId="6" fillId="0" borderId="0" xfId="2" applyNumberFormat="1" applyFont="1" applyBorder="1" applyAlignment="1">
      <alignment vertical="top"/>
    </xf>
    <xf numFmtId="4" fontId="6" fillId="0" borderId="0" xfId="1" applyNumberFormat="1" applyFont="1" applyBorder="1" applyAlignment="1">
      <alignment vertical="top"/>
    </xf>
    <xf numFmtId="4" fontId="14" fillId="0" borderId="0" xfId="1" applyNumberFormat="1" applyFont="1" applyBorder="1" applyAlignment="1">
      <alignment vertical="top"/>
    </xf>
    <xf numFmtId="4" fontId="6" fillId="0" borderId="10" xfId="2" applyNumberFormat="1" applyFont="1" applyBorder="1" applyAlignment="1">
      <alignment vertical="top"/>
    </xf>
    <xf numFmtId="0" fontId="12" fillId="3" borderId="8" xfId="1" applyFont="1" applyFill="1" applyBorder="1" applyAlignment="1">
      <alignment vertical="top" wrapText="1"/>
    </xf>
    <xf numFmtId="0" fontId="2" fillId="3" borderId="8" xfId="2" applyFont="1" applyFill="1" applyBorder="1" applyAlignment="1">
      <alignment vertical="top" wrapText="1"/>
    </xf>
    <xf numFmtId="0" fontId="14" fillId="3" borderId="8" xfId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left" vertical="top"/>
    </xf>
    <xf numFmtId="0" fontId="2" fillId="2" borderId="3" xfId="1" applyFont="1" applyFill="1" applyBorder="1" applyAlignment="1">
      <alignment horizontal="left" vertical="top" wrapText="1"/>
    </xf>
    <xf numFmtId="0" fontId="2" fillId="2" borderId="4" xfId="1" applyFont="1" applyFill="1" applyBorder="1" applyAlignment="1">
      <alignment horizontal="left" vertical="top" wrapText="1"/>
    </xf>
    <xf numFmtId="0" fontId="5" fillId="3" borderId="3" xfId="1" applyFont="1" applyFill="1" applyBorder="1" applyAlignment="1">
      <alignment horizontal="left" vertical="top" wrapText="1"/>
    </xf>
    <xf numFmtId="0" fontId="5" fillId="3" borderId="1" xfId="1" applyFont="1" applyFill="1" applyBorder="1" applyAlignment="1">
      <alignment horizontal="left" vertical="top" wrapText="1"/>
    </xf>
    <xf numFmtId="0" fontId="5" fillId="3" borderId="1" xfId="1" applyFont="1" applyFill="1" applyBorder="1" applyAlignment="1">
      <alignment horizontal="left" vertical="top"/>
    </xf>
    <xf numFmtId="0" fontId="2" fillId="0" borderId="0" xfId="1" applyFont="1" applyAlignment="1">
      <alignment horizontal="left" vertical="top"/>
    </xf>
    <xf numFmtId="0" fontId="3" fillId="0" borderId="0" xfId="1" applyFont="1" applyAlignment="1">
      <alignment horizontal="left" vertical="top"/>
    </xf>
    <xf numFmtId="49" fontId="5" fillId="0" borderId="1" xfId="1" applyNumberFormat="1" applyFont="1" applyFill="1" applyBorder="1" applyAlignment="1">
      <alignment horizontal="left" vertical="top" wrapText="1"/>
    </xf>
    <xf numFmtId="0" fontId="5" fillId="3" borderId="4" xfId="1" applyFont="1" applyFill="1" applyBorder="1" applyAlignment="1">
      <alignment horizontal="left" vertical="top" wrapText="1"/>
    </xf>
    <xf numFmtId="0" fontId="7" fillId="0" borderId="11" xfId="1" applyFont="1" applyBorder="1" applyAlignment="1">
      <alignment horizontal="left"/>
    </xf>
    <xf numFmtId="2" fontId="8" fillId="0" borderId="9" xfId="1" applyNumberFormat="1" applyFont="1" applyBorder="1" applyAlignment="1">
      <alignment horizontal="right" vertical="top"/>
    </xf>
    <xf numFmtId="2" fontId="8" fillId="0" borderId="0" xfId="1" applyNumberFormat="1" applyFont="1" applyBorder="1" applyAlignment="1">
      <alignment horizontal="center" vertical="top"/>
    </xf>
    <xf numFmtId="0" fontId="22" fillId="0" borderId="0" xfId="1" applyFont="1" applyAlignment="1">
      <alignment horizontal="center" wrapText="1"/>
    </xf>
    <xf numFmtId="0" fontId="22" fillId="0" borderId="0" xfId="0" applyFont="1" applyAlignment="1">
      <alignment horizontal="center" wrapText="1"/>
    </xf>
  </cellXfs>
  <cellStyles count="3">
    <cellStyle name="Звичайний" xfId="0" builtinId="0"/>
    <cellStyle name="Обычный 3 2" xfId="1" xr:uid="{7DA6A370-6550-47FF-B824-879535CB67FE}"/>
    <cellStyle name="Обычный 4" xfId="2" xr:uid="{C229910F-A961-4789-8F14-2C959E2316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0008B-18C6-4653-B627-1287DE674A81}">
  <dimension ref="A2:P32"/>
  <sheetViews>
    <sheetView tabSelected="1" zoomScaleNormal="100" workbookViewId="0">
      <selection activeCell="H4" sqref="H4"/>
    </sheetView>
  </sheetViews>
  <sheetFormatPr defaultColWidth="9.140625" defaultRowHeight="14.25" x14ac:dyDescent="0.2"/>
  <cols>
    <col min="1" max="1" width="7.140625" style="1" customWidth="1"/>
    <col min="2" max="2" width="56.85546875" style="1" customWidth="1"/>
    <col min="3" max="3" width="9.42578125" style="1" customWidth="1"/>
    <col min="4" max="4" width="12.140625" style="3" customWidth="1"/>
    <col min="5" max="5" width="11.140625" style="1" customWidth="1"/>
    <col min="6" max="6" width="10.42578125" style="1" customWidth="1"/>
    <col min="7" max="7" width="12.42578125" style="1" customWidth="1"/>
    <col min="8" max="8" width="10.85546875" style="1" customWidth="1"/>
    <col min="9" max="9" width="11.42578125" style="1" customWidth="1"/>
    <col min="10" max="10" width="11.140625" style="1" customWidth="1"/>
    <col min="11" max="11" width="13" style="1" customWidth="1"/>
    <col min="12" max="12" width="10.85546875" style="1" customWidth="1"/>
    <col min="13" max="13" width="10.42578125" style="1" customWidth="1"/>
    <col min="14" max="14" width="28.28515625" style="1" customWidth="1"/>
    <col min="15" max="15" width="23.42578125" style="2" customWidth="1"/>
    <col min="16" max="16" width="21.140625" style="1" customWidth="1"/>
    <col min="17" max="16384" width="9.140625" style="1"/>
  </cols>
  <sheetData>
    <row r="2" spans="1:16" ht="19.5" x14ac:dyDescent="0.4">
      <c r="C2" s="81" t="s">
        <v>73</v>
      </c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6" ht="26.25" customHeight="1" x14ac:dyDescent="0.25">
      <c r="B3" s="78" t="s">
        <v>60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6" ht="57.75" customHeight="1" x14ac:dyDescent="0.2">
      <c r="A4" s="51" t="s">
        <v>59</v>
      </c>
      <c r="B4" s="48" t="s">
        <v>58</v>
      </c>
      <c r="C4" s="50" t="s">
        <v>57</v>
      </c>
      <c r="D4" s="49" t="s">
        <v>56</v>
      </c>
      <c r="E4" s="46" t="s">
        <v>54</v>
      </c>
      <c r="F4" s="46" t="s">
        <v>53</v>
      </c>
      <c r="G4" s="48" t="s">
        <v>55</v>
      </c>
      <c r="H4" s="45" t="s">
        <v>51</v>
      </c>
      <c r="I4" s="46" t="s">
        <v>54</v>
      </c>
      <c r="J4" s="46" t="s">
        <v>53</v>
      </c>
      <c r="K4" s="47" t="s">
        <v>52</v>
      </c>
      <c r="L4" s="45" t="s">
        <v>51</v>
      </c>
      <c r="M4" s="46" t="s">
        <v>50</v>
      </c>
      <c r="N4" s="45" t="s">
        <v>49</v>
      </c>
      <c r="O4" s="45" t="s">
        <v>48</v>
      </c>
      <c r="P4" s="45" t="s">
        <v>47</v>
      </c>
    </row>
    <row r="5" spans="1:16" ht="86.25" customHeight="1" x14ac:dyDescent="0.2">
      <c r="A5" s="44">
        <v>1</v>
      </c>
      <c r="B5" s="37" t="s">
        <v>46</v>
      </c>
      <c r="C5" s="43" t="s">
        <v>40</v>
      </c>
      <c r="D5" s="42">
        <v>100</v>
      </c>
      <c r="E5" s="38">
        <v>1966</v>
      </c>
      <c r="F5" s="41">
        <v>137.62</v>
      </c>
      <c r="G5" s="38">
        <v>2103.62</v>
      </c>
      <c r="H5" s="40">
        <v>210362</v>
      </c>
      <c r="I5" s="38">
        <v>2012</v>
      </c>
      <c r="J5" s="38">
        <v>140.84</v>
      </c>
      <c r="K5" s="39">
        <v>2152.84</v>
      </c>
      <c r="L5" s="38">
        <f>K5*100</f>
        <v>215284</v>
      </c>
      <c r="M5" s="38">
        <f>(G5+K5)/2</f>
        <v>2128.23</v>
      </c>
      <c r="N5" s="37" t="s">
        <v>39</v>
      </c>
      <c r="O5" s="37" t="s">
        <v>45</v>
      </c>
      <c r="P5" s="36" t="s">
        <v>44</v>
      </c>
    </row>
    <row r="6" spans="1:16" ht="74.25" customHeight="1" x14ac:dyDescent="0.2">
      <c r="A6" s="44">
        <v>2</v>
      </c>
      <c r="B6" s="37" t="s">
        <v>43</v>
      </c>
      <c r="C6" s="43" t="s">
        <v>40</v>
      </c>
      <c r="D6" s="42">
        <v>100</v>
      </c>
      <c r="E6" s="38">
        <v>1966</v>
      </c>
      <c r="F6" s="41">
        <v>137.62</v>
      </c>
      <c r="G6" s="38">
        <v>2103.62</v>
      </c>
      <c r="H6" s="40">
        <v>210362</v>
      </c>
      <c r="I6" s="38">
        <v>2012</v>
      </c>
      <c r="J6" s="38">
        <v>140.84</v>
      </c>
      <c r="K6" s="39">
        <v>2152.84</v>
      </c>
      <c r="L6" s="38">
        <f>K6*100</f>
        <v>215284</v>
      </c>
      <c r="M6" s="38">
        <f>(G6+K6)/2</f>
        <v>2128.23</v>
      </c>
      <c r="N6" s="37" t="s">
        <v>39</v>
      </c>
      <c r="O6" s="37" t="s">
        <v>38</v>
      </c>
      <c r="P6" s="36" t="s">
        <v>42</v>
      </c>
    </row>
    <row r="7" spans="1:16" ht="71.25" customHeight="1" x14ac:dyDescent="0.2">
      <c r="A7" s="44">
        <v>3</v>
      </c>
      <c r="B7" s="37" t="s">
        <v>41</v>
      </c>
      <c r="C7" s="43" t="s">
        <v>40</v>
      </c>
      <c r="D7" s="42">
        <v>100</v>
      </c>
      <c r="E7" s="38">
        <v>1966</v>
      </c>
      <c r="F7" s="41">
        <v>137.62</v>
      </c>
      <c r="G7" s="38">
        <v>2103.62</v>
      </c>
      <c r="H7" s="40">
        <v>210362</v>
      </c>
      <c r="I7" s="38">
        <v>2012</v>
      </c>
      <c r="J7" s="38">
        <v>140.84</v>
      </c>
      <c r="K7" s="39">
        <v>2152.84</v>
      </c>
      <c r="L7" s="38">
        <f>K7*100</f>
        <v>215284</v>
      </c>
      <c r="M7" s="38">
        <f>(G7+K7)/2</f>
        <v>2128.23</v>
      </c>
      <c r="N7" s="37" t="s">
        <v>39</v>
      </c>
      <c r="O7" s="37" t="s">
        <v>38</v>
      </c>
      <c r="P7" s="36" t="s">
        <v>37</v>
      </c>
    </row>
    <row r="8" spans="1:16" ht="24" customHeight="1" x14ac:dyDescent="0.2">
      <c r="A8" s="35"/>
      <c r="B8" s="34" t="s">
        <v>36</v>
      </c>
      <c r="C8" s="34"/>
      <c r="D8" s="33"/>
      <c r="E8" s="31"/>
      <c r="F8" s="31"/>
      <c r="G8" s="79">
        <f>H5+H7+H6</f>
        <v>631086</v>
      </c>
      <c r="H8" s="79"/>
      <c r="I8" s="32"/>
      <c r="J8" s="31"/>
      <c r="K8" s="79">
        <f>L5+L7+L6</f>
        <v>645852</v>
      </c>
      <c r="L8" s="79"/>
      <c r="M8" s="30"/>
      <c r="N8" s="29"/>
      <c r="O8" s="26"/>
    </row>
    <row r="9" spans="1:16" ht="32.25" hidden="1" customHeight="1" thickTop="1" thickBot="1" x14ac:dyDescent="0.25">
      <c r="A9" s="28"/>
      <c r="B9" s="71" t="s">
        <v>35</v>
      </c>
      <c r="C9" s="72"/>
      <c r="D9" s="72"/>
      <c r="E9" s="20"/>
      <c r="F9" s="18"/>
      <c r="G9" s="18"/>
      <c r="H9" s="18"/>
      <c r="I9" s="73" t="s">
        <v>34</v>
      </c>
      <c r="J9" s="73"/>
      <c r="K9" s="73"/>
      <c r="L9" s="27"/>
      <c r="M9" s="27"/>
      <c r="N9" s="27"/>
      <c r="O9" s="26"/>
    </row>
    <row r="10" spans="1:16" ht="32.25" hidden="1" customHeight="1" thickTop="1" thickBot="1" x14ac:dyDescent="0.25">
      <c r="A10" s="25"/>
      <c r="B10" s="77" t="s">
        <v>33</v>
      </c>
      <c r="C10" s="77"/>
      <c r="D10" s="77"/>
      <c r="E10" s="77"/>
      <c r="F10" s="24"/>
      <c r="G10" s="24"/>
      <c r="H10" s="24"/>
      <c r="I10" s="73" t="s">
        <v>32</v>
      </c>
      <c r="J10" s="73"/>
      <c r="K10" s="73"/>
      <c r="L10" s="24"/>
      <c r="M10" s="24"/>
      <c r="N10" s="23"/>
      <c r="O10" s="22"/>
    </row>
    <row r="11" spans="1:16" ht="27" hidden="1" customHeight="1" thickTop="1" thickBot="1" x14ac:dyDescent="0.25">
      <c r="A11" s="13"/>
      <c r="B11" s="71" t="s">
        <v>31</v>
      </c>
      <c r="C11" s="72"/>
      <c r="D11" s="72"/>
      <c r="E11" s="20"/>
      <c r="F11" s="18"/>
      <c r="G11" s="18"/>
      <c r="H11" s="18"/>
      <c r="I11" s="73" t="s">
        <v>30</v>
      </c>
      <c r="J11" s="73"/>
      <c r="K11" s="73"/>
      <c r="L11" s="18"/>
      <c r="M11" s="18"/>
      <c r="N11" s="11"/>
      <c r="O11" s="10"/>
    </row>
    <row r="12" spans="1:16" ht="26.25" hidden="1" customHeight="1" thickTop="1" thickBot="1" x14ac:dyDescent="0.25">
      <c r="A12" s="13"/>
      <c r="B12" s="71" t="s">
        <v>29</v>
      </c>
      <c r="C12" s="72"/>
      <c r="D12" s="72"/>
      <c r="E12" s="20"/>
      <c r="F12" s="18"/>
      <c r="G12" s="18"/>
      <c r="H12" s="18"/>
      <c r="I12" s="73" t="s">
        <v>28</v>
      </c>
      <c r="J12" s="73"/>
      <c r="K12" s="73"/>
      <c r="L12" s="18"/>
      <c r="M12" s="18"/>
      <c r="N12" s="11"/>
      <c r="O12" s="10"/>
    </row>
    <row r="13" spans="1:16" ht="32.25" hidden="1" customHeight="1" thickTop="1" thickBot="1" x14ac:dyDescent="0.25">
      <c r="A13" s="13"/>
      <c r="B13" s="71" t="s">
        <v>5</v>
      </c>
      <c r="C13" s="72"/>
      <c r="D13" s="72"/>
      <c r="E13" s="20"/>
      <c r="F13" s="18"/>
      <c r="G13" s="18"/>
      <c r="H13" s="18"/>
      <c r="I13" s="21" t="s">
        <v>27</v>
      </c>
      <c r="J13" s="21"/>
      <c r="K13" s="21"/>
      <c r="L13" s="18"/>
      <c r="M13" s="18"/>
      <c r="N13" s="11"/>
      <c r="O13" s="10"/>
    </row>
    <row r="14" spans="1:16" ht="24" hidden="1" customHeight="1" thickTop="1" thickBot="1" x14ac:dyDescent="0.25">
      <c r="A14" s="13"/>
      <c r="B14" s="71" t="s">
        <v>1</v>
      </c>
      <c r="C14" s="72"/>
      <c r="D14" s="72"/>
      <c r="E14" s="20"/>
      <c r="F14" s="18"/>
      <c r="G14" s="18"/>
      <c r="H14" s="18"/>
      <c r="I14" s="73" t="s">
        <v>26</v>
      </c>
      <c r="J14" s="73"/>
      <c r="K14" s="73"/>
      <c r="L14" s="18"/>
      <c r="M14" s="18"/>
      <c r="N14" s="11"/>
      <c r="O14" s="10"/>
    </row>
    <row r="15" spans="1:16" ht="23.25" hidden="1" customHeight="1" thickTop="1" thickBot="1" x14ac:dyDescent="0.25">
      <c r="A15" s="13"/>
      <c r="B15" s="71" t="s">
        <v>25</v>
      </c>
      <c r="C15" s="72"/>
      <c r="D15" s="72"/>
      <c r="E15" s="20"/>
      <c r="F15" s="18"/>
      <c r="G15" s="18"/>
      <c r="H15" s="18"/>
      <c r="I15" s="73" t="s">
        <v>24</v>
      </c>
      <c r="J15" s="73"/>
      <c r="K15" s="73"/>
      <c r="L15" s="18"/>
      <c r="M15" s="18"/>
      <c r="N15" s="11"/>
      <c r="O15" s="10"/>
    </row>
    <row r="16" spans="1:16" ht="22.5" hidden="1" customHeight="1" thickTop="1" thickBot="1" x14ac:dyDescent="0.25">
      <c r="A16" s="13"/>
      <c r="B16" s="71" t="s">
        <v>23</v>
      </c>
      <c r="C16" s="72"/>
      <c r="D16" s="72"/>
      <c r="E16" s="20"/>
      <c r="F16" s="18"/>
      <c r="G16" s="18"/>
      <c r="H16" s="18"/>
      <c r="I16" s="19" t="s">
        <v>22</v>
      </c>
      <c r="J16" s="19"/>
      <c r="K16" s="19"/>
      <c r="L16" s="18"/>
      <c r="M16" s="18"/>
      <c r="N16" s="11"/>
      <c r="O16" s="10"/>
    </row>
    <row r="17" spans="1:15" ht="24.75" hidden="1" customHeight="1" thickTop="1" thickBot="1" x14ac:dyDescent="0.25">
      <c r="A17" s="13"/>
      <c r="B17" s="71" t="s">
        <v>21</v>
      </c>
      <c r="C17" s="72"/>
      <c r="D17" s="72"/>
      <c r="E17" s="20"/>
      <c r="F17" s="18"/>
      <c r="G17" s="18"/>
      <c r="H17" s="18"/>
      <c r="I17" s="19" t="s">
        <v>20</v>
      </c>
      <c r="J17" s="19"/>
      <c r="K17" s="19"/>
      <c r="L17" s="18"/>
      <c r="M17" s="18"/>
      <c r="N17" s="11"/>
      <c r="O17" s="10"/>
    </row>
    <row r="18" spans="1:15" ht="24.75" hidden="1" customHeight="1" thickTop="1" thickBot="1" x14ac:dyDescent="0.25">
      <c r="A18" s="17"/>
      <c r="B18" s="71" t="s">
        <v>19</v>
      </c>
      <c r="C18" s="72"/>
      <c r="D18" s="72"/>
      <c r="E18" s="72"/>
      <c r="F18" s="16"/>
      <c r="G18" s="16"/>
      <c r="H18" s="16"/>
      <c r="I18" s="76" t="s">
        <v>18</v>
      </c>
      <c r="J18" s="76"/>
      <c r="K18" s="76"/>
      <c r="L18" s="16"/>
      <c r="M18" s="16"/>
      <c r="N18" s="15"/>
      <c r="O18" s="14"/>
    </row>
    <row r="19" spans="1:15" ht="24.75" hidden="1" customHeight="1" thickTop="1" thickBot="1" x14ac:dyDescent="0.25">
      <c r="A19" s="13"/>
      <c r="B19" s="71" t="s">
        <v>17</v>
      </c>
      <c r="C19" s="72"/>
      <c r="D19" s="72"/>
      <c r="E19" s="72"/>
      <c r="F19" s="72"/>
      <c r="G19" s="12"/>
      <c r="H19" s="12"/>
      <c r="I19" s="76" t="s">
        <v>16</v>
      </c>
      <c r="J19" s="76"/>
      <c r="K19" s="76"/>
      <c r="L19" s="76"/>
      <c r="M19" s="76"/>
      <c r="N19" s="11"/>
      <c r="O19" s="10"/>
    </row>
    <row r="20" spans="1:15" ht="15" thickBot="1" x14ac:dyDescent="0.25">
      <c r="A20" s="74" t="s">
        <v>15</v>
      </c>
      <c r="B20" s="75"/>
      <c r="C20" s="75"/>
      <c r="D20" s="75"/>
      <c r="E20" s="9"/>
      <c r="F20" s="9"/>
      <c r="G20" s="9"/>
      <c r="H20" s="9"/>
      <c r="I20" s="9"/>
      <c r="J20" s="9"/>
    </row>
    <row r="21" spans="1:15" ht="33" customHeight="1" thickTop="1" thickBot="1" x14ac:dyDescent="0.25">
      <c r="A21" s="69" t="s">
        <v>14</v>
      </c>
      <c r="B21" s="69"/>
      <c r="C21" s="69"/>
      <c r="D21" s="6"/>
      <c r="E21" s="4"/>
      <c r="F21" s="4"/>
      <c r="G21" s="4"/>
      <c r="H21" s="7" t="s">
        <v>13</v>
      </c>
      <c r="I21" s="7"/>
      <c r="J21" s="7"/>
    </row>
    <row r="22" spans="1:15" ht="21" customHeight="1" thickTop="1" thickBot="1" x14ac:dyDescent="0.25">
      <c r="A22" s="67" t="s">
        <v>12</v>
      </c>
      <c r="B22" s="67"/>
      <c r="C22" s="6"/>
      <c r="D22" s="6"/>
      <c r="E22" s="4"/>
      <c r="F22" s="4"/>
      <c r="G22" s="4"/>
      <c r="H22" s="5"/>
      <c r="I22" s="5"/>
      <c r="J22" s="5"/>
    </row>
    <row r="23" spans="1:15" ht="24" customHeight="1" thickTop="1" thickBot="1" x14ac:dyDescent="0.25">
      <c r="A23" s="70" t="s">
        <v>11</v>
      </c>
      <c r="B23" s="70"/>
      <c r="C23" s="70"/>
      <c r="D23" s="70"/>
      <c r="E23" s="8"/>
      <c r="F23" s="8"/>
      <c r="G23" s="8"/>
      <c r="H23" s="7" t="s">
        <v>10</v>
      </c>
      <c r="I23" s="7"/>
      <c r="J23" s="7"/>
    </row>
    <row r="24" spans="1:15" ht="25.5" customHeight="1" thickTop="1" thickBot="1" x14ac:dyDescent="0.25">
      <c r="A24" s="67" t="s">
        <v>9</v>
      </c>
      <c r="B24" s="69"/>
      <c r="C24" s="69"/>
      <c r="D24" s="6"/>
      <c r="E24" s="4"/>
      <c r="F24" s="4"/>
      <c r="G24" s="4"/>
      <c r="H24" s="68" t="s">
        <v>8</v>
      </c>
      <c r="I24" s="68"/>
      <c r="J24" s="68"/>
    </row>
    <row r="25" spans="1:15" ht="23.25" customHeight="1" thickTop="1" thickBot="1" x14ac:dyDescent="0.25">
      <c r="A25" s="67" t="s">
        <v>7</v>
      </c>
      <c r="B25" s="69"/>
      <c r="C25" s="69"/>
      <c r="D25" s="6"/>
      <c r="E25" s="4"/>
      <c r="F25" s="4"/>
      <c r="G25" s="4"/>
      <c r="H25" s="68" t="s">
        <v>6</v>
      </c>
      <c r="I25" s="68"/>
      <c r="J25" s="68"/>
    </row>
    <row r="26" spans="1:15" ht="24.75" customHeight="1" thickTop="1" thickBot="1" x14ac:dyDescent="0.25">
      <c r="A26" s="67" t="s">
        <v>5</v>
      </c>
      <c r="B26" s="69"/>
      <c r="C26" s="69"/>
      <c r="D26" s="69"/>
      <c r="E26" s="69"/>
      <c r="F26" s="4"/>
      <c r="G26" s="4"/>
      <c r="H26" s="5" t="s">
        <v>4</v>
      </c>
      <c r="I26" s="5"/>
      <c r="J26" s="5"/>
    </row>
    <row r="27" spans="1:15" ht="24" customHeight="1" thickTop="1" thickBot="1" x14ac:dyDescent="0.25">
      <c r="A27" s="67" t="s">
        <v>3</v>
      </c>
      <c r="B27" s="67"/>
      <c r="C27" s="67"/>
      <c r="D27" s="67"/>
      <c r="E27" s="4"/>
      <c r="F27" s="4"/>
      <c r="G27" s="4"/>
      <c r="H27" s="68" t="s">
        <v>2</v>
      </c>
      <c r="I27" s="68"/>
      <c r="J27" s="68"/>
    </row>
    <row r="28" spans="1:15" ht="22.5" customHeight="1" thickTop="1" thickBot="1" x14ac:dyDescent="0.25">
      <c r="A28" s="67" t="s">
        <v>1</v>
      </c>
      <c r="B28" s="67"/>
      <c r="C28" s="67"/>
      <c r="D28" s="67"/>
      <c r="E28" s="67"/>
      <c r="F28" s="4"/>
      <c r="G28" s="4"/>
      <c r="H28" s="68" t="s">
        <v>0</v>
      </c>
      <c r="I28" s="68"/>
      <c r="J28" s="68"/>
    </row>
    <row r="29" spans="1:15" ht="33" customHeight="1" thickTop="1" x14ac:dyDescent="0.2">
      <c r="D29" s="1"/>
    </row>
    <row r="30" spans="1:15" ht="33" customHeight="1" x14ac:dyDescent="0.2">
      <c r="D30" s="1"/>
    </row>
    <row r="31" spans="1:15" ht="32.25" customHeight="1" x14ac:dyDescent="0.2">
      <c r="D31" s="1"/>
      <c r="O31" s="1"/>
    </row>
    <row r="32" spans="1:15" x14ac:dyDescent="0.2">
      <c r="D32" s="1"/>
      <c r="O32" s="1"/>
    </row>
  </sheetData>
  <mergeCells count="36">
    <mergeCell ref="C2:M2"/>
    <mergeCell ref="B3:O3"/>
    <mergeCell ref="G8:H8"/>
    <mergeCell ref="K8:L8"/>
    <mergeCell ref="B9:D9"/>
    <mergeCell ref="I9:K9"/>
    <mergeCell ref="B10:E10"/>
    <mergeCell ref="I10:K10"/>
    <mergeCell ref="B11:D11"/>
    <mergeCell ref="I11:K11"/>
    <mergeCell ref="B17:D17"/>
    <mergeCell ref="B14:D14"/>
    <mergeCell ref="I14:K14"/>
    <mergeCell ref="A23:D23"/>
    <mergeCell ref="A24:C24"/>
    <mergeCell ref="H24:J24"/>
    <mergeCell ref="B12:D12"/>
    <mergeCell ref="I12:K12"/>
    <mergeCell ref="B13:D13"/>
    <mergeCell ref="A22:B22"/>
    <mergeCell ref="B15:D15"/>
    <mergeCell ref="I15:K15"/>
    <mergeCell ref="B16:D16"/>
    <mergeCell ref="A20:D20"/>
    <mergeCell ref="A21:C21"/>
    <mergeCell ref="B18:E18"/>
    <mergeCell ref="I19:M19"/>
    <mergeCell ref="I18:K18"/>
    <mergeCell ref="B19:F19"/>
    <mergeCell ref="A28:E28"/>
    <mergeCell ref="H28:J28"/>
    <mergeCell ref="A25:C25"/>
    <mergeCell ref="H25:J25"/>
    <mergeCell ref="A26:E26"/>
    <mergeCell ref="A27:D27"/>
    <mergeCell ref="H27:J27"/>
  </mergeCells>
  <pageMargins left="0.17" right="0.16" top="0.16" bottom="0.28999999999999998" header="0.16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7C865-C469-432C-AA49-F1E118B80814}">
  <dimension ref="A2:P36"/>
  <sheetViews>
    <sheetView zoomScale="90" zoomScaleNormal="90" workbookViewId="0">
      <selection activeCell="B6" sqref="B6"/>
    </sheetView>
  </sheetViews>
  <sheetFormatPr defaultColWidth="9.140625" defaultRowHeight="14.25" x14ac:dyDescent="0.2"/>
  <cols>
    <col min="1" max="1" width="7.140625" style="1" customWidth="1"/>
    <col min="2" max="2" width="49.28515625" style="1" customWidth="1"/>
    <col min="3" max="3" width="8.140625" style="1" customWidth="1"/>
    <col min="4" max="4" width="10.140625" style="3" customWidth="1"/>
    <col min="5" max="5" width="9.28515625" style="1" customWidth="1"/>
    <col min="6" max="6" width="9" style="1" customWidth="1"/>
    <col min="7" max="7" width="10.140625" style="1" customWidth="1"/>
    <col min="8" max="8" width="11.42578125" style="1" customWidth="1"/>
    <col min="9" max="9" width="9.85546875" style="1" customWidth="1"/>
    <col min="10" max="10" width="11.140625" style="1" customWidth="1"/>
    <col min="11" max="11" width="10.85546875" style="1" customWidth="1"/>
    <col min="12" max="12" width="9" style="1" customWidth="1"/>
    <col min="13" max="13" width="8" style="1" customWidth="1"/>
    <col min="14" max="14" width="35.42578125" style="1" customWidth="1"/>
    <col min="15" max="15" width="28.28515625" style="2" customWidth="1"/>
    <col min="16" max="16384" width="9.140625" style="1"/>
  </cols>
  <sheetData>
    <row r="2" spans="1:16" ht="26.25" customHeight="1" x14ac:dyDescent="0.25">
      <c r="B2" s="78" t="s">
        <v>61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6" ht="57.75" customHeight="1" x14ac:dyDescent="0.25">
      <c r="A3" s="51" t="s">
        <v>59</v>
      </c>
      <c r="B3" s="48" t="s">
        <v>58</v>
      </c>
      <c r="C3" s="50" t="s">
        <v>57</v>
      </c>
      <c r="D3" s="49" t="s">
        <v>56</v>
      </c>
      <c r="E3" s="46" t="s">
        <v>54</v>
      </c>
      <c r="F3" s="46" t="s">
        <v>53</v>
      </c>
      <c r="G3" s="48" t="s">
        <v>55</v>
      </c>
      <c r="H3" s="45" t="s">
        <v>51</v>
      </c>
      <c r="I3" s="46" t="s">
        <v>54</v>
      </c>
      <c r="J3" s="46" t="s">
        <v>53</v>
      </c>
      <c r="K3" s="47" t="s">
        <v>52</v>
      </c>
      <c r="L3" s="45" t="s">
        <v>51</v>
      </c>
      <c r="M3" s="46" t="s">
        <v>50</v>
      </c>
      <c r="N3" s="45" t="s">
        <v>49</v>
      </c>
      <c r="O3" s="45" t="s">
        <v>62</v>
      </c>
      <c r="P3" s="52">
        <v>33.4</v>
      </c>
    </row>
    <row r="4" spans="1:16" ht="28.5" customHeight="1" x14ac:dyDescent="0.2">
      <c r="A4" s="44">
        <v>1</v>
      </c>
      <c r="B4" s="37" t="s">
        <v>63</v>
      </c>
      <c r="C4" s="43" t="s">
        <v>40</v>
      </c>
      <c r="D4" s="42">
        <v>100</v>
      </c>
      <c r="E4" s="38">
        <v>1492</v>
      </c>
      <c r="F4" s="41">
        <v>0</v>
      </c>
      <c r="G4" s="38">
        <f>E4+F4</f>
        <v>1492</v>
      </c>
      <c r="H4" s="40">
        <f>D4*G4</f>
        <v>149200</v>
      </c>
      <c r="I4" s="38">
        <v>1505</v>
      </c>
      <c r="J4" s="38">
        <v>0</v>
      </c>
      <c r="K4" s="39">
        <f>I4+J4</f>
        <v>1505</v>
      </c>
      <c r="L4" s="38">
        <f>K4*D4</f>
        <v>150500</v>
      </c>
      <c r="M4" s="38">
        <f>(G4+K4)/2</f>
        <v>1498.5</v>
      </c>
      <c r="N4" s="37" t="s">
        <v>39</v>
      </c>
      <c r="O4" s="37" t="s">
        <v>45</v>
      </c>
    </row>
    <row r="5" spans="1:16" ht="28.5" customHeight="1" x14ac:dyDescent="0.2">
      <c r="A5" s="44">
        <v>2</v>
      </c>
      <c r="B5" s="37" t="s">
        <v>64</v>
      </c>
      <c r="C5" s="43" t="s">
        <v>40</v>
      </c>
      <c r="D5" s="42">
        <v>100</v>
      </c>
      <c r="E5" s="38">
        <v>1492</v>
      </c>
      <c r="F5" s="41">
        <v>0</v>
      </c>
      <c r="G5" s="38">
        <f t="shared" ref="G5:G8" si="0">E5+F5</f>
        <v>1492</v>
      </c>
      <c r="H5" s="40">
        <f t="shared" ref="H5:H8" si="1">D5*G5</f>
        <v>149200</v>
      </c>
      <c r="I5" s="38">
        <v>1505</v>
      </c>
      <c r="J5" s="38">
        <v>0</v>
      </c>
      <c r="K5" s="39">
        <f t="shared" ref="K5:K8" si="2">I5+J5</f>
        <v>1505</v>
      </c>
      <c r="L5" s="38">
        <f t="shared" ref="L5:L6" si="3">K5*D5</f>
        <v>150500</v>
      </c>
      <c r="M5" s="38">
        <f t="shared" ref="M5:M10" si="4">(G5+K5)/2</f>
        <v>1498.5</v>
      </c>
      <c r="N5" s="37" t="s">
        <v>39</v>
      </c>
      <c r="O5" s="37" t="s">
        <v>38</v>
      </c>
    </row>
    <row r="6" spans="1:16" ht="27" customHeight="1" x14ac:dyDescent="0.2">
      <c r="A6" s="44">
        <v>3</v>
      </c>
      <c r="B6" s="37" t="s">
        <v>65</v>
      </c>
      <c r="C6" s="43" t="s">
        <v>40</v>
      </c>
      <c r="D6" s="42">
        <v>25</v>
      </c>
      <c r="E6" s="38">
        <v>1492</v>
      </c>
      <c r="F6" s="41">
        <v>0</v>
      </c>
      <c r="G6" s="38">
        <f t="shared" si="0"/>
        <v>1492</v>
      </c>
      <c r="H6" s="40">
        <f t="shared" si="1"/>
        <v>37300</v>
      </c>
      <c r="I6" s="38">
        <v>1505</v>
      </c>
      <c r="J6" s="38">
        <v>0</v>
      </c>
      <c r="K6" s="39">
        <f t="shared" si="2"/>
        <v>1505</v>
      </c>
      <c r="L6" s="38">
        <f t="shared" si="3"/>
        <v>37625</v>
      </c>
      <c r="M6" s="38">
        <f t="shared" si="4"/>
        <v>1498.5</v>
      </c>
      <c r="N6" s="37" t="s">
        <v>39</v>
      </c>
      <c r="O6" s="37" t="s">
        <v>38</v>
      </c>
    </row>
    <row r="7" spans="1:16" ht="26.25" customHeight="1" x14ac:dyDescent="0.2">
      <c r="A7" s="53">
        <v>4</v>
      </c>
      <c r="B7" s="37" t="s">
        <v>66</v>
      </c>
      <c r="C7" s="54" t="s">
        <v>67</v>
      </c>
      <c r="D7" s="42">
        <v>1</v>
      </c>
      <c r="E7" s="38">
        <v>2950</v>
      </c>
      <c r="F7" s="41">
        <v>0</v>
      </c>
      <c r="G7" s="38">
        <f t="shared" si="0"/>
        <v>2950</v>
      </c>
      <c r="H7" s="40">
        <f t="shared" si="1"/>
        <v>2950</v>
      </c>
      <c r="I7" s="38">
        <v>3015</v>
      </c>
      <c r="J7" s="38">
        <v>0</v>
      </c>
      <c r="K7" s="39">
        <f t="shared" si="2"/>
        <v>3015</v>
      </c>
      <c r="L7" s="38">
        <f>K7*D7</f>
        <v>3015</v>
      </c>
      <c r="M7" s="38">
        <f t="shared" si="4"/>
        <v>2982.5</v>
      </c>
      <c r="N7" s="37" t="s">
        <v>39</v>
      </c>
      <c r="O7" s="37" t="s">
        <v>38</v>
      </c>
    </row>
    <row r="8" spans="1:16" ht="39.75" customHeight="1" x14ac:dyDescent="0.2">
      <c r="A8" s="44">
        <v>5</v>
      </c>
      <c r="B8" s="64" t="s">
        <v>68</v>
      </c>
      <c r="C8" s="65" t="s">
        <v>40</v>
      </c>
      <c r="D8" s="66">
        <v>100</v>
      </c>
      <c r="E8" s="38">
        <v>17.48</v>
      </c>
      <c r="F8" s="41">
        <v>0</v>
      </c>
      <c r="G8" s="38">
        <f t="shared" si="0"/>
        <v>17.48</v>
      </c>
      <c r="H8" s="38">
        <f t="shared" si="1"/>
        <v>1748</v>
      </c>
      <c r="I8" s="38">
        <v>18.79</v>
      </c>
      <c r="J8" s="38">
        <v>0</v>
      </c>
      <c r="K8" s="39">
        <f t="shared" si="2"/>
        <v>18.79</v>
      </c>
      <c r="L8" s="38">
        <f>K8*D8</f>
        <v>1879</v>
      </c>
      <c r="M8" s="38">
        <f t="shared" si="4"/>
        <v>18.134999999999998</v>
      </c>
      <c r="N8" s="55" t="s">
        <v>39</v>
      </c>
      <c r="O8" s="37" t="s">
        <v>38</v>
      </c>
    </row>
    <row r="9" spans="1:16" ht="39.75" customHeight="1" x14ac:dyDescent="0.2">
      <c r="A9" s="44">
        <v>6</v>
      </c>
      <c r="B9" s="64" t="s">
        <v>69</v>
      </c>
      <c r="C9" s="65" t="s">
        <v>40</v>
      </c>
      <c r="D9" s="66">
        <v>200</v>
      </c>
      <c r="E9" s="38">
        <v>12.42</v>
      </c>
      <c r="F9" s="41">
        <v>0</v>
      </c>
      <c r="G9" s="38">
        <v>12.42</v>
      </c>
      <c r="H9" s="38">
        <v>2484</v>
      </c>
      <c r="I9" s="38">
        <v>15.36</v>
      </c>
      <c r="J9" s="38">
        <v>0</v>
      </c>
      <c r="K9" s="39">
        <v>15.36</v>
      </c>
      <c r="L9" s="38">
        <f t="shared" ref="L9:L10" si="5">K9*D9</f>
        <v>3072</v>
      </c>
      <c r="M9" s="38">
        <f t="shared" si="4"/>
        <v>13.89</v>
      </c>
      <c r="N9" s="55" t="s">
        <v>39</v>
      </c>
      <c r="O9" s="37" t="s">
        <v>70</v>
      </c>
    </row>
    <row r="10" spans="1:16" ht="24.75" customHeight="1" x14ac:dyDescent="0.2">
      <c r="A10" s="44">
        <v>7</v>
      </c>
      <c r="B10" s="64" t="s">
        <v>71</v>
      </c>
      <c r="C10" s="65" t="s">
        <v>40</v>
      </c>
      <c r="D10" s="66">
        <v>10</v>
      </c>
      <c r="E10" s="38">
        <v>646.29999999999995</v>
      </c>
      <c r="F10" s="41">
        <v>0</v>
      </c>
      <c r="G10" s="38">
        <v>646.29999999999995</v>
      </c>
      <c r="H10" s="38">
        <f>G10*D10</f>
        <v>6463</v>
      </c>
      <c r="I10" s="38">
        <v>710</v>
      </c>
      <c r="J10" s="38">
        <v>0</v>
      </c>
      <c r="K10" s="39">
        <v>710</v>
      </c>
      <c r="L10" s="38">
        <f t="shared" si="5"/>
        <v>7100</v>
      </c>
      <c r="M10" s="38">
        <f t="shared" si="4"/>
        <v>678.15</v>
      </c>
      <c r="N10" s="55" t="s">
        <v>39</v>
      </c>
      <c r="O10" s="37" t="s">
        <v>70</v>
      </c>
    </row>
    <row r="11" spans="1:16" ht="11.25" customHeight="1" x14ac:dyDescent="0.2">
      <c r="A11" s="56"/>
      <c r="B11" s="57"/>
      <c r="C11" s="58"/>
      <c r="D11" s="59"/>
      <c r="E11" s="60"/>
      <c r="F11" s="61"/>
      <c r="G11" s="60"/>
      <c r="H11" s="60"/>
      <c r="I11" s="60"/>
      <c r="J11" s="60"/>
      <c r="K11" s="62"/>
      <c r="L11" s="63"/>
      <c r="M11" s="63"/>
      <c r="N11" s="57"/>
      <c r="O11" s="57"/>
    </row>
    <row r="12" spans="1:16" ht="24" customHeight="1" x14ac:dyDescent="0.2">
      <c r="A12" s="35"/>
      <c r="B12" s="34" t="s">
        <v>36</v>
      </c>
      <c r="C12" s="34"/>
      <c r="D12" s="33"/>
      <c r="E12" s="31"/>
      <c r="F12" s="31"/>
      <c r="G12" s="79">
        <f>H4+H6+H5+H7+H8+H9+H10</f>
        <v>349345</v>
      </c>
      <c r="H12" s="79"/>
      <c r="I12" s="32"/>
      <c r="J12" s="31"/>
      <c r="L12" s="80">
        <f>L4+L6+L5+L7+L8+L9+L10</f>
        <v>353691</v>
      </c>
      <c r="M12" s="80"/>
      <c r="N12" s="29"/>
      <c r="O12" s="26"/>
    </row>
    <row r="13" spans="1:16" ht="32.25" hidden="1" customHeight="1" thickTop="1" thickBot="1" x14ac:dyDescent="0.25">
      <c r="A13" s="28"/>
      <c r="B13" s="71" t="s">
        <v>35</v>
      </c>
      <c r="C13" s="72"/>
      <c r="D13" s="72"/>
      <c r="E13" s="20"/>
      <c r="F13" s="18"/>
      <c r="G13" s="18"/>
      <c r="H13" s="18"/>
      <c r="I13" s="73" t="s">
        <v>34</v>
      </c>
      <c r="J13" s="73"/>
      <c r="K13" s="73"/>
      <c r="L13" s="27"/>
      <c r="M13" s="27"/>
      <c r="N13" s="27"/>
      <c r="O13" s="26"/>
    </row>
    <row r="14" spans="1:16" ht="32.25" hidden="1" customHeight="1" thickTop="1" thickBot="1" x14ac:dyDescent="0.25">
      <c r="A14" s="25"/>
      <c r="B14" s="77" t="s">
        <v>33</v>
      </c>
      <c r="C14" s="77"/>
      <c r="D14" s="77"/>
      <c r="E14" s="77"/>
      <c r="F14" s="24"/>
      <c r="G14" s="24"/>
      <c r="H14" s="24"/>
      <c r="I14" s="73" t="s">
        <v>32</v>
      </c>
      <c r="J14" s="73"/>
      <c r="K14" s="73"/>
      <c r="L14" s="24"/>
      <c r="M14" s="24"/>
      <c r="N14" s="23"/>
      <c r="O14" s="22"/>
    </row>
    <row r="15" spans="1:16" ht="27" hidden="1" customHeight="1" thickTop="1" thickBot="1" x14ac:dyDescent="0.25">
      <c r="A15" s="13"/>
      <c r="B15" s="71" t="s">
        <v>31</v>
      </c>
      <c r="C15" s="72"/>
      <c r="D15" s="72"/>
      <c r="E15" s="20"/>
      <c r="F15" s="18"/>
      <c r="G15" s="18"/>
      <c r="H15" s="18"/>
      <c r="I15" s="73" t="s">
        <v>30</v>
      </c>
      <c r="J15" s="73"/>
      <c r="K15" s="73"/>
      <c r="L15" s="18"/>
      <c r="M15" s="18"/>
      <c r="N15" s="11"/>
      <c r="O15" s="10"/>
    </row>
    <row r="16" spans="1:16" ht="26.25" hidden="1" customHeight="1" thickTop="1" thickBot="1" x14ac:dyDescent="0.25">
      <c r="A16" s="13"/>
      <c r="B16" s="71" t="s">
        <v>29</v>
      </c>
      <c r="C16" s="72"/>
      <c r="D16" s="72"/>
      <c r="E16" s="20"/>
      <c r="F16" s="18"/>
      <c r="G16" s="18"/>
      <c r="H16" s="18"/>
      <c r="I16" s="73" t="s">
        <v>28</v>
      </c>
      <c r="J16" s="73"/>
      <c r="K16" s="73"/>
      <c r="L16" s="18"/>
      <c r="M16" s="18"/>
      <c r="N16" s="11"/>
      <c r="O16" s="10"/>
    </row>
    <row r="17" spans="1:15" ht="32.25" hidden="1" customHeight="1" thickTop="1" thickBot="1" x14ac:dyDescent="0.25">
      <c r="A17" s="13"/>
      <c r="B17" s="71" t="s">
        <v>5</v>
      </c>
      <c r="C17" s="72"/>
      <c r="D17" s="72"/>
      <c r="E17" s="20"/>
      <c r="F17" s="18"/>
      <c r="G17" s="18"/>
      <c r="H17" s="18"/>
      <c r="I17" s="21" t="s">
        <v>27</v>
      </c>
      <c r="J17" s="21"/>
      <c r="K17" s="21"/>
      <c r="L17" s="18"/>
      <c r="M17" s="18"/>
      <c r="N17" s="11"/>
      <c r="O17" s="10"/>
    </row>
    <row r="18" spans="1:15" ht="24" hidden="1" customHeight="1" thickTop="1" thickBot="1" x14ac:dyDescent="0.25">
      <c r="A18" s="13"/>
      <c r="B18" s="71" t="s">
        <v>1</v>
      </c>
      <c r="C18" s="72"/>
      <c r="D18" s="72"/>
      <c r="E18" s="20"/>
      <c r="F18" s="18"/>
      <c r="G18" s="18"/>
      <c r="H18" s="18"/>
      <c r="I18" s="73" t="s">
        <v>26</v>
      </c>
      <c r="J18" s="73"/>
      <c r="K18" s="73"/>
      <c r="L18" s="18"/>
      <c r="M18" s="18"/>
      <c r="N18" s="11"/>
      <c r="O18" s="10"/>
    </row>
    <row r="19" spans="1:15" ht="23.25" hidden="1" customHeight="1" thickTop="1" thickBot="1" x14ac:dyDescent="0.25">
      <c r="A19" s="13"/>
      <c r="B19" s="71" t="s">
        <v>25</v>
      </c>
      <c r="C19" s="72"/>
      <c r="D19" s="72"/>
      <c r="E19" s="20"/>
      <c r="F19" s="18"/>
      <c r="G19" s="18"/>
      <c r="H19" s="18"/>
      <c r="I19" s="73" t="s">
        <v>24</v>
      </c>
      <c r="J19" s="73"/>
      <c r="K19" s="73"/>
      <c r="L19" s="18"/>
      <c r="M19" s="18"/>
      <c r="N19" s="11"/>
      <c r="O19" s="10"/>
    </row>
    <row r="20" spans="1:15" ht="22.5" hidden="1" customHeight="1" thickTop="1" thickBot="1" x14ac:dyDescent="0.25">
      <c r="A20" s="13"/>
      <c r="B20" s="71" t="s">
        <v>23</v>
      </c>
      <c r="C20" s="72"/>
      <c r="D20" s="72"/>
      <c r="E20" s="20"/>
      <c r="F20" s="18"/>
      <c r="G20" s="18"/>
      <c r="H20" s="18"/>
      <c r="I20" s="19" t="s">
        <v>22</v>
      </c>
      <c r="J20" s="19"/>
      <c r="K20" s="19"/>
      <c r="L20" s="18"/>
      <c r="M20" s="18"/>
      <c r="N20" s="11"/>
      <c r="O20" s="10"/>
    </row>
    <row r="21" spans="1:15" ht="24.75" hidden="1" customHeight="1" thickTop="1" thickBot="1" x14ac:dyDescent="0.25">
      <c r="A21" s="13"/>
      <c r="B21" s="71" t="s">
        <v>21</v>
      </c>
      <c r="C21" s="72"/>
      <c r="D21" s="72"/>
      <c r="E21" s="20"/>
      <c r="F21" s="18"/>
      <c r="G21" s="18"/>
      <c r="H21" s="18"/>
      <c r="I21" s="19" t="s">
        <v>20</v>
      </c>
      <c r="J21" s="19"/>
      <c r="K21" s="19"/>
      <c r="L21" s="18"/>
      <c r="M21" s="18"/>
      <c r="N21" s="11"/>
      <c r="O21" s="10"/>
    </row>
    <row r="22" spans="1:15" ht="24.75" hidden="1" customHeight="1" thickTop="1" thickBot="1" x14ac:dyDescent="0.25">
      <c r="A22" s="17"/>
      <c r="B22" s="71" t="s">
        <v>19</v>
      </c>
      <c r="C22" s="72"/>
      <c r="D22" s="72"/>
      <c r="E22" s="72"/>
      <c r="F22" s="16"/>
      <c r="G22" s="16"/>
      <c r="H22" s="16"/>
      <c r="I22" s="76" t="s">
        <v>18</v>
      </c>
      <c r="J22" s="76"/>
      <c r="K22" s="76"/>
      <c r="L22" s="16"/>
      <c r="M22" s="16"/>
      <c r="N22" s="15"/>
      <c r="O22" s="14"/>
    </row>
    <row r="23" spans="1:15" ht="24.75" hidden="1" customHeight="1" thickTop="1" thickBot="1" x14ac:dyDescent="0.25">
      <c r="A23" s="13"/>
      <c r="B23" s="71" t="s">
        <v>17</v>
      </c>
      <c r="C23" s="72"/>
      <c r="D23" s="72"/>
      <c r="E23" s="72"/>
      <c r="F23" s="72"/>
      <c r="G23" s="12"/>
      <c r="H23" s="12"/>
      <c r="I23" s="76" t="s">
        <v>16</v>
      </c>
      <c r="J23" s="76"/>
      <c r="K23" s="76"/>
      <c r="L23" s="76"/>
      <c r="M23" s="76"/>
      <c r="N23" s="11"/>
      <c r="O23" s="10"/>
    </row>
    <row r="24" spans="1:15" ht="15" thickBot="1" x14ac:dyDescent="0.25">
      <c r="A24" s="74" t="s">
        <v>15</v>
      </c>
      <c r="B24" s="75"/>
      <c r="C24" s="75"/>
      <c r="D24" s="75"/>
      <c r="E24" s="9"/>
      <c r="F24" s="9"/>
      <c r="G24" s="9"/>
      <c r="H24" s="9"/>
      <c r="I24" s="9"/>
      <c r="J24" s="9"/>
    </row>
    <row r="25" spans="1:15" ht="33" customHeight="1" thickTop="1" thickBot="1" x14ac:dyDescent="0.25">
      <c r="A25" s="69" t="s">
        <v>14</v>
      </c>
      <c r="B25" s="69"/>
      <c r="C25" s="69"/>
      <c r="D25" s="6"/>
      <c r="E25" s="4"/>
      <c r="F25" s="4"/>
      <c r="G25" s="4"/>
      <c r="H25" s="68" t="s">
        <v>13</v>
      </c>
      <c r="I25" s="68"/>
      <c r="J25" s="68"/>
    </row>
    <row r="26" spans="1:15" ht="15.75" thickTop="1" thickBot="1" x14ac:dyDescent="0.25">
      <c r="A26" s="67" t="s">
        <v>12</v>
      </c>
      <c r="B26" s="67"/>
      <c r="C26" s="6"/>
      <c r="D26" s="6"/>
      <c r="E26" s="4"/>
      <c r="F26" s="4"/>
      <c r="G26" s="4"/>
      <c r="H26" s="5"/>
      <c r="I26" s="5"/>
      <c r="J26" s="5"/>
    </row>
    <row r="27" spans="1:15" ht="22.5" customHeight="1" thickTop="1" thickBot="1" x14ac:dyDescent="0.25">
      <c r="A27" s="70" t="s">
        <v>11</v>
      </c>
      <c r="B27" s="70"/>
      <c r="C27" s="70"/>
      <c r="D27" s="70"/>
      <c r="E27" s="8"/>
      <c r="F27" s="8"/>
      <c r="G27" s="8"/>
      <c r="H27" s="68" t="s">
        <v>10</v>
      </c>
      <c r="I27" s="68"/>
      <c r="J27" s="68"/>
    </row>
    <row r="28" spans="1:15" ht="24" customHeight="1" thickTop="1" thickBot="1" x14ac:dyDescent="0.25">
      <c r="A28" s="67" t="s">
        <v>9</v>
      </c>
      <c r="B28" s="69"/>
      <c r="C28" s="69"/>
      <c r="D28" s="6"/>
      <c r="E28" s="4"/>
      <c r="F28" s="4"/>
      <c r="G28" s="4"/>
      <c r="H28" s="68" t="s">
        <v>8</v>
      </c>
      <c r="I28" s="68"/>
      <c r="J28" s="68"/>
    </row>
    <row r="29" spans="1:15" ht="23.25" customHeight="1" thickTop="1" thickBot="1" x14ac:dyDescent="0.25">
      <c r="A29" s="67" t="s">
        <v>7</v>
      </c>
      <c r="B29" s="69"/>
      <c r="C29" s="69"/>
      <c r="D29" s="6"/>
      <c r="E29" s="4"/>
      <c r="F29" s="4"/>
      <c r="G29" s="4"/>
      <c r="H29" s="68" t="s">
        <v>72</v>
      </c>
      <c r="I29" s="68"/>
      <c r="J29" s="68"/>
    </row>
    <row r="30" spans="1:15" ht="27" customHeight="1" thickTop="1" thickBot="1" x14ac:dyDescent="0.25">
      <c r="A30" s="67" t="s">
        <v>5</v>
      </c>
      <c r="B30" s="69"/>
      <c r="C30" s="69"/>
      <c r="D30" s="69"/>
      <c r="E30" s="69"/>
      <c r="F30" s="4"/>
      <c r="G30" s="4"/>
      <c r="H30" s="5" t="s">
        <v>4</v>
      </c>
      <c r="I30" s="5"/>
      <c r="J30" s="5"/>
    </row>
    <row r="31" spans="1:15" ht="33.75" customHeight="1" thickTop="1" thickBot="1" x14ac:dyDescent="0.25">
      <c r="A31" s="67" t="s">
        <v>3</v>
      </c>
      <c r="B31" s="67"/>
      <c r="C31" s="67"/>
      <c r="D31" s="67"/>
      <c r="E31" s="4"/>
      <c r="F31" s="4"/>
      <c r="G31" s="4"/>
      <c r="H31" s="68" t="s">
        <v>2</v>
      </c>
      <c r="I31" s="68"/>
      <c r="J31" s="68"/>
    </row>
    <row r="32" spans="1:15" ht="24" customHeight="1" thickTop="1" thickBot="1" x14ac:dyDescent="0.25">
      <c r="A32" s="67" t="s">
        <v>1</v>
      </c>
      <c r="B32" s="67"/>
      <c r="C32" s="67"/>
      <c r="D32" s="67"/>
      <c r="E32" s="67"/>
      <c r="F32" s="4"/>
      <c r="G32" s="4"/>
      <c r="H32" s="68" t="s">
        <v>0</v>
      </c>
      <c r="I32" s="68"/>
      <c r="J32" s="68"/>
    </row>
    <row r="33" spans="4:15" ht="33" customHeight="1" thickTop="1" x14ac:dyDescent="0.2">
      <c r="D33" s="1"/>
    </row>
    <row r="34" spans="4:15" ht="33" customHeight="1" x14ac:dyDescent="0.2">
      <c r="D34" s="1"/>
    </row>
    <row r="35" spans="4:15" ht="32.25" customHeight="1" x14ac:dyDescent="0.2">
      <c r="D35" s="1"/>
      <c r="O35" s="1"/>
    </row>
    <row r="36" spans="4:15" x14ac:dyDescent="0.2">
      <c r="D36" s="1"/>
      <c r="O36" s="1"/>
    </row>
  </sheetData>
  <mergeCells count="37">
    <mergeCell ref="A30:E30"/>
    <mergeCell ref="A31:D31"/>
    <mergeCell ref="H31:J31"/>
    <mergeCell ref="A32:E32"/>
    <mergeCell ref="H32:J32"/>
    <mergeCell ref="A27:D27"/>
    <mergeCell ref="H27:J27"/>
    <mergeCell ref="A28:C28"/>
    <mergeCell ref="H28:J28"/>
    <mergeCell ref="A29:C29"/>
    <mergeCell ref="H29:J29"/>
    <mergeCell ref="A26:B26"/>
    <mergeCell ref="B19:D19"/>
    <mergeCell ref="I19:K19"/>
    <mergeCell ref="B20:D20"/>
    <mergeCell ref="B21:D21"/>
    <mergeCell ref="B22:E22"/>
    <mergeCell ref="I22:K22"/>
    <mergeCell ref="B23:F23"/>
    <mergeCell ref="I23:M23"/>
    <mergeCell ref="A24:D24"/>
    <mergeCell ref="A25:C25"/>
    <mergeCell ref="H25:J25"/>
    <mergeCell ref="B18:D18"/>
    <mergeCell ref="I18:K18"/>
    <mergeCell ref="B2:O2"/>
    <mergeCell ref="G12:H12"/>
    <mergeCell ref="L12:M12"/>
    <mergeCell ref="B13:D13"/>
    <mergeCell ref="I13:K13"/>
    <mergeCell ref="B14:E14"/>
    <mergeCell ref="I14:K14"/>
    <mergeCell ref="B15:D15"/>
    <mergeCell ref="I15:K15"/>
    <mergeCell ref="B16:D16"/>
    <mergeCell ref="I16:K16"/>
    <mergeCell ref="B17:D17"/>
  </mergeCells>
  <pageMargins left="0.17" right="0.16" top="0.16" bottom="0.28999999999999998" header="0.16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криопакеты_030325</vt:lpstr>
      <vt:lpstr>Касети_кріопрбірки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Михайлівна Перепелиціна</dc:creator>
  <cp:lastModifiedBy>user</cp:lastModifiedBy>
  <dcterms:created xsi:type="dcterms:W3CDTF">2025-03-06T08:24:21Z</dcterms:created>
  <dcterms:modified xsi:type="dcterms:W3CDTF">2025-04-22T07:37:14Z</dcterms:modified>
</cp:coreProperties>
</file>