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filterPrivacy="1" defaultThemeVersion="124226"/>
  <xr:revisionPtr revIDLastSave="0" documentId="13_ncr:1_{EF63518A-810E-4EB7-BF0E-A44C73617773}" xr6:coauthVersionLast="36" xr6:coauthVersionMax="36" xr10:uidLastSave="{00000000-0000-0000-0000-000000000000}"/>
  <bookViews>
    <workbookView xWindow="120" yWindow="105" windowWidth="15120" windowHeight="8010" xr2:uid="{00000000-000D-0000-FFFF-FFFF00000000}"/>
  </bookViews>
  <sheets>
    <sheet name="Лист1" sheetId="1" r:id="rId1"/>
    <sheet name="Лист3" sheetId="3" r:id="rId2"/>
  </sheets>
  <definedNames>
    <definedName name="_xlnm.Print_Area" localSheetId="0">Лист1!$B$2:$X$23</definedName>
  </definedNames>
  <calcPr calcId="191029"/>
</workbook>
</file>

<file path=xl/calcChain.xml><?xml version="1.0" encoding="utf-8"?>
<calcChain xmlns="http://schemas.openxmlformats.org/spreadsheetml/2006/main">
  <c r="M6" i="1" l="1"/>
  <c r="M7" i="1"/>
  <c r="M8" i="1"/>
  <c r="M9" i="1"/>
  <c r="M10" i="1"/>
  <c r="M11" i="1"/>
  <c r="L6" i="1"/>
  <c r="L7" i="1"/>
  <c r="L8" i="1"/>
  <c r="L9" i="1"/>
  <c r="L10" i="1"/>
  <c r="L11" i="1"/>
  <c r="J6" i="1"/>
  <c r="J7" i="1"/>
  <c r="J8" i="1"/>
  <c r="J9" i="1"/>
  <c r="J10" i="1"/>
  <c r="J11" i="1"/>
  <c r="H6" i="1" l="1"/>
  <c r="H12" i="1"/>
  <c r="H10" i="1"/>
  <c r="N6" i="1"/>
  <c r="N7" i="1"/>
  <c r="N8" i="1"/>
  <c r="N9" i="1"/>
  <c r="N10" i="1"/>
  <c r="N11" i="1"/>
  <c r="M5" i="1"/>
  <c r="N5" i="1" s="1"/>
  <c r="L5" i="1"/>
  <c r="L12" i="1" l="1"/>
  <c r="J5" i="1"/>
  <c r="H5" i="1"/>
  <c r="H7" i="1"/>
  <c r="H8" i="1"/>
  <c r="H9" i="1"/>
  <c r="H11" i="1"/>
  <c r="R12" i="1"/>
  <c r="P12" i="1"/>
  <c r="J12" i="1" l="1"/>
  <c r="N12" i="1"/>
</calcChain>
</file>

<file path=xl/sharedStrings.xml><?xml version="1.0" encoding="utf-8"?>
<sst xmlns="http://schemas.openxmlformats.org/spreadsheetml/2006/main" count="105" uniqueCount="72">
  <si>
    <t xml:space="preserve"> №з/п</t>
  </si>
  <si>
    <t>Назва реактиву, або еквівалент</t>
  </si>
  <si>
    <t>Фасування/Дозування</t>
  </si>
  <si>
    <t>Од.вим.</t>
  </si>
  <si>
    <t>Загальна кількість</t>
  </si>
  <si>
    <t xml:space="preserve">Цінова пропозиція фірми №1, з ПДВ </t>
  </si>
  <si>
    <t>Загальна сума</t>
  </si>
  <si>
    <t xml:space="preserve">Цінова пропозиція фірми №2,  з ПДВ </t>
  </si>
  <si>
    <t xml:space="preserve">Ціна середня, з ПДВ </t>
  </si>
  <si>
    <t>Національний класифікатор України Єдиний закупівельний словник ДК 021:2015</t>
  </si>
  <si>
    <t>Національний класифікатор України Класифікатор медичних виробів НК 024:2019</t>
  </si>
  <si>
    <t>Відомості про державну реєстрацію/технічний регламент</t>
  </si>
  <si>
    <t>ЛОТ  - Реагенти для автоматической системи для ID-карт IH-500 (закрита система):</t>
  </si>
  <si>
    <t>1</t>
  </si>
  <si>
    <t>24х12</t>
  </si>
  <si>
    <t>паков</t>
  </si>
  <si>
    <t xml:space="preserve">Код ДК 021:2015 -33696500-0-Лабораторні реактиви </t>
  </si>
  <si>
    <t>2</t>
  </si>
  <si>
    <t>4</t>
  </si>
  <si>
    <t>Декларація про відповідність No DoC/SW-UA/03, версія 5 від 01.06.2021 р., термін дії до 31.05.2026 р.</t>
  </si>
  <si>
    <t xml:space="preserve"> Набір ID-DiaCell I-II-III  або аналог</t>
  </si>
  <si>
    <t>набір з 3 флаконів, 3 x 10 мл</t>
  </si>
  <si>
    <t>Код 30605 Набір реагентів для
Здійснення імуногематологічного контроля</t>
  </si>
  <si>
    <t>Загальна вартість:</t>
  </si>
  <si>
    <t>Т.П. Іванова</t>
  </si>
  <si>
    <t>Завідувач Українського Референс-центру з клінічної лабораторної діагностики та метрології</t>
  </si>
  <si>
    <t>В.Г. Яновська</t>
  </si>
  <si>
    <t>Г.В. Бондаренко</t>
  </si>
  <si>
    <t>6</t>
  </si>
  <si>
    <t>Голова робочої групи:</t>
  </si>
  <si>
    <t>Медичний директор  з медичних питань НДСЛ "ОХМАТДИТ" МОЗ України</t>
  </si>
  <si>
    <t>Члени робочої групи:</t>
  </si>
  <si>
    <t>Медичний директор  НДСЛ "ОХМАТДИТ" МОЗ України</t>
  </si>
  <si>
    <t>С.С. Чернишук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</si>
  <si>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</si>
  <si>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</si>
  <si>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</si>
  <si>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відділом імуногістохімічних досліджень дитячого патологоанатомічного відділення</t>
  </si>
  <si>
    <t>О.В. Виставних</t>
  </si>
  <si>
    <t>Завідувач лабораторії медико-генетичного центру</t>
  </si>
  <si>
    <t>Н.В. Ольхович</t>
  </si>
  <si>
    <t>59058, Миючий / очищуючий розчин ІВД,
для автоматизованих /
полуавтоматізіванних систем</t>
  </si>
  <si>
    <t>5</t>
  </si>
  <si>
    <t>Набір DiaClon ABD -Confirmation for patient, або аналог</t>
  </si>
  <si>
    <t>4х12</t>
  </si>
  <si>
    <t>Набір ID- Card "DiaClon Complete Crossmatch" або аналог</t>
  </si>
  <si>
    <t>Набір NaCL, Enzyme Test snd Cold Agglutinins або аналог</t>
  </si>
  <si>
    <t>Розчинник ID-Diluent 2, або аналог</t>
  </si>
  <si>
    <t>1×500 мл</t>
  </si>
  <si>
    <t>Microside SQ</t>
  </si>
  <si>
    <t>237 мл</t>
  </si>
  <si>
    <t>7</t>
  </si>
  <si>
    <t>Декларація про відповідність №UA .TR.754.DM/002-13-07-2016-v.2 від 23.03.2018, термін дії необмежений</t>
  </si>
  <si>
    <t>45308 ABO/Rh (D)-виявляння груп крові IVD (діагностика in vitro ), набір, реакція аглютинації )</t>
  </si>
  <si>
    <t>52544 Еритроцити для скринінгу антитіл IVD (діагностика in vitro ), набір, реакція аглютинації )</t>
  </si>
  <si>
    <t>58236 Буферний розчин для промивання IVD (діагностика in vitro ), автоматичні/напівавтоматичні системи )</t>
  </si>
  <si>
    <t>46948 Багатоспецифічний імуноглобулін G до глобуліну людини (IgG) IVD (діагностика in vitro ), антитіла )</t>
  </si>
  <si>
    <t>Декларація про відповідність No DoC/SW-UA/02, версія 6 від 14.05.2024 р., термін дії до 31.05.2026 р.</t>
  </si>
  <si>
    <t>Декларація про відповідність NoUA.TR/754/DM/003-21-07-2016, версія 2 від 14.45.2020 р.,  термін дії необмежений</t>
  </si>
  <si>
    <t>Декларація про відповідність No DoC/SW-UA/03, версія 6 14.05.2024 р., термін дії до 31.05.2026 р.</t>
  </si>
  <si>
    <t>Код 30605 Набір реагентів для Здійснення імуногематологічного контроля</t>
  </si>
  <si>
    <t>Розчинник ID-Diluent 1, або аналог</t>
  </si>
  <si>
    <t>3</t>
  </si>
  <si>
    <t>2×100 мл</t>
  </si>
  <si>
    <t>В.В. Федоров</t>
  </si>
  <si>
    <t xml:space="preserve">Цінова пропозиція фірми №3,  з ПДВ </t>
  </si>
  <si>
    <t>Код НКМВ 024:2023</t>
  </si>
  <si>
    <t>58237 Буферний розчин для промивання IVD (діагностика in vitro ), автоматичні/напівавтоматичні системи )</t>
  </si>
  <si>
    <t>Декларація про відповідність №UA .TR.754.DM/001-13-07-2016-v.2 від 23.03.2018, термін дії необмежений</t>
  </si>
  <si>
    <t xml:space="preserve">Медико-технічне завдання на реагенти для відділу лабораторного обстеження та контролю якості донорської крові Українського Референс-центру з клінічної лабораторної діагностики та метрології 2025 рік </t>
  </si>
  <si>
    <t>-</t>
  </si>
  <si>
    <t xml:space="preserve">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</si>
</sst>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11"/>
      <name val="Times New Roman"/>
      <family val="1"/>
      <charset val="204"/>
    </font>
    <font>
      <b/>
      <sz val="11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6"/>
      <color theme="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80">
    <xf numFmtId="0" fontId="0" fillId="0" borderId="0" xfId="0"/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2" fontId="5" fillId="2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0" fontId="0" fillId="0" borderId="1" xfId="0" applyBorder="1"/>
    <xf numFmtId="0" fontId="7" fillId="0" borderId="0" xfId="0" applyFont="1" applyAlignment="1">
      <alignment horizontal="right" vertical="center"/>
    </xf>
    <xf numFmtId="2" fontId="6" fillId="2" borderId="0" xfId="0" applyNumberFormat="1" applyFont="1" applyFill="1" applyAlignment="1">
      <alignment horizontal="center"/>
    </xf>
    <xf numFmtId="0" fontId="7" fillId="0" borderId="0" xfId="0" applyFont="1" applyAlignment="1">
      <alignment horizontal="center" vertical="center"/>
    </xf>
    <xf numFmtId="0" fontId="5" fillId="2" borderId="0" xfId="0" applyFont="1" applyFill="1"/>
    <xf numFmtId="0" fontId="3" fillId="0" borderId="0" xfId="0" applyFont="1" applyAlignment="1">
      <alignment vertical="center"/>
    </xf>
    <xf numFmtId="0" fontId="8" fillId="2" borderId="0" xfId="0" applyFont="1" applyFill="1"/>
    <xf numFmtId="0" fontId="2" fillId="0" borderId="0" xfId="0" applyFont="1"/>
    <xf numFmtId="0" fontId="0" fillId="2" borderId="0" xfId="0" applyFill="1"/>
    <xf numFmtId="0" fontId="0" fillId="0" borderId="0" xfId="0" applyAlignment="1">
      <alignment vertical="top" wrapText="1"/>
    </xf>
    <xf numFmtId="0" fontId="9" fillId="0" borderId="0" xfId="0" applyFont="1" applyFill="1" applyBorder="1" applyAlignment="1"/>
    <xf numFmtId="0" fontId="9" fillId="0" borderId="0" xfId="0" applyFont="1" applyFill="1" applyAlignment="1"/>
    <xf numFmtId="0" fontId="10" fillId="0" borderId="0" xfId="0" applyFont="1" applyFill="1" applyAlignment="1"/>
    <xf numFmtId="49" fontId="3" fillId="0" borderId="0" xfId="0" applyNumberFormat="1" applyFont="1" applyAlignment="1">
      <alignment vertical="center" wrapText="1"/>
    </xf>
    <xf numFmtId="49" fontId="2" fillId="0" borderId="0" xfId="0" applyNumberFormat="1" applyFont="1" applyAlignment="1">
      <alignment vertical="center" wrapText="1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4" fontId="3" fillId="0" borderId="4" xfId="0" applyNumberFormat="1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 wrapText="1"/>
    </xf>
    <xf numFmtId="4" fontId="5" fillId="0" borderId="2" xfId="0" applyNumberFormat="1" applyFont="1" applyBorder="1" applyAlignment="1">
      <alignment horizontal="center" vertical="center"/>
    </xf>
    <xf numFmtId="0" fontId="4" fillId="2" borderId="4" xfId="0" applyFont="1" applyFill="1" applyBorder="1" applyAlignment="1">
      <alignment vertical="center" wrapText="1"/>
    </xf>
    <xf numFmtId="0" fontId="5" fillId="0" borderId="8" xfId="0" applyFont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4" fontId="3" fillId="0" borderId="9" xfId="0" applyNumberFormat="1" applyFont="1" applyBorder="1" applyAlignment="1">
      <alignment horizontal="right" vertical="center"/>
    </xf>
    <xf numFmtId="49" fontId="5" fillId="3" borderId="1" xfId="0" applyNumberFormat="1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horizontal="left" vertical="center" wrapText="1"/>
    </xf>
    <xf numFmtId="0" fontId="12" fillId="0" borderId="0" xfId="0" applyFont="1" applyAlignment="1">
      <alignment vertical="top" wrapText="1"/>
    </xf>
    <xf numFmtId="0" fontId="6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left"/>
    </xf>
    <xf numFmtId="0" fontId="5" fillId="2" borderId="1" xfId="0" applyNumberFormat="1" applyFont="1" applyFill="1" applyBorder="1" applyAlignment="1">
      <alignment horizontal="center" vertical="center"/>
    </xf>
    <xf numFmtId="0" fontId="13" fillId="0" borderId="0" xfId="0" applyFont="1"/>
    <xf numFmtId="0" fontId="13" fillId="2" borderId="0" xfId="0" applyFont="1" applyFill="1"/>
    <xf numFmtId="0" fontId="14" fillId="0" borderId="0" xfId="0" applyFont="1"/>
    <xf numFmtId="0" fontId="15" fillId="0" borderId="0" xfId="0" applyFont="1"/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2" borderId="0" xfId="0" applyFont="1" applyFill="1"/>
    <xf numFmtId="0" fontId="13" fillId="0" borderId="0" xfId="1" applyFont="1"/>
    <xf numFmtId="0" fontId="1" fillId="2" borderId="0" xfId="0" applyFont="1" applyFill="1" applyAlignment="1">
      <alignment horizontal="left"/>
    </xf>
    <xf numFmtId="0" fontId="13" fillId="0" borderId="0" xfId="0" applyFont="1" applyAlignment="1">
      <alignment horizontal="left"/>
    </xf>
    <xf numFmtId="4" fontId="4" fillId="2" borderId="1" xfId="0" applyNumberFormat="1" applyFont="1" applyFill="1" applyBorder="1" applyAlignment="1">
      <alignment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left" wrapText="1"/>
    </xf>
    <xf numFmtId="0" fontId="1" fillId="0" borderId="0" xfId="1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16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vertical="center"/>
    </xf>
    <xf numFmtId="0" fontId="0" fillId="2" borderId="1" xfId="0" applyFill="1" applyBorder="1"/>
    <xf numFmtId="0" fontId="8" fillId="2" borderId="1" xfId="0" applyFont="1" applyFill="1" applyBorder="1"/>
    <xf numFmtId="0" fontId="2" fillId="0" borderId="1" xfId="0" applyFont="1" applyBorder="1"/>
  </cellXfs>
  <cellStyles count="2">
    <cellStyle name="Звичайний" xfId="0" builtinId="0"/>
    <cellStyle name="Обычный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22"/>
  <sheetViews>
    <sheetView tabSelected="1" zoomScale="90" zoomScaleNormal="90" workbookViewId="0">
      <selection activeCell="M14" sqref="M14"/>
    </sheetView>
  </sheetViews>
  <sheetFormatPr defaultRowHeight="15" x14ac:dyDescent="0.25"/>
  <cols>
    <col min="1" max="1" width="1.7109375" customWidth="1"/>
    <col min="2" max="2" width="4.28515625" customWidth="1"/>
    <col min="3" max="3" width="31.5703125" customWidth="1"/>
    <col min="4" max="4" width="19.5703125" customWidth="1"/>
    <col min="5" max="5" width="6.85546875" customWidth="1"/>
    <col min="7" max="13" width="11.28515625" customWidth="1"/>
    <col min="14" max="14" width="11.42578125" customWidth="1"/>
    <col min="15" max="15" width="14" hidden="1" customWidth="1"/>
    <col min="16" max="16" width="9.5703125" hidden="1" customWidth="1"/>
    <col min="17" max="17" width="11.5703125" hidden="1" customWidth="1"/>
    <col min="18" max="18" width="10.5703125" hidden="1" customWidth="1"/>
    <col min="19" max="19" width="25.85546875" hidden="1" customWidth="1"/>
    <col min="20" max="20" width="28.7109375" hidden="1" customWidth="1"/>
    <col min="21" max="21" width="43.140625" hidden="1" customWidth="1"/>
    <col min="22" max="22" width="25.5703125" customWidth="1"/>
    <col min="23" max="23" width="29" customWidth="1"/>
    <col min="24" max="24" width="34.7109375" customWidth="1"/>
    <col min="29" max="29" width="9.140625" customWidth="1"/>
    <col min="34" max="34" width="9.140625" customWidth="1"/>
  </cols>
  <sheetData>
    <row r="1" spans="1:25" ht="40.5" customHeight="1" x14ac:dyDescent="0.5">
      <c r="F1" s="75" t="s">
        <v>71</v>
      </c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</row>
    <row r="2" spans="1:25" ht="46.5" customHeight="1" x14ac:dyDescent="0.25">
      <c r="B2" s="70" t="s">
        <v>69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</row>
    <row r="3" spans="1:25" ht="51" x14ac:dyDescent="0.25">
      <c r="B3" s="1" t="s">
        <v>0</v>
      </c>
      <c r="C3" s="2" t="s">
        <v>1</v>
      </c>
      <c r="D3" s="2" t="s">
        <v>2</v>
      </c>
      <c r="E3" s="3" t="s">
        <v>3</v>
      </c>
      <c r="F3" s="2" t="s">
        <v>4</v>
      </c>
      <c r="G3" s="4" t="s">
        <v>5</v>
      </c>
      <c r="H3" s="5" t="s">
        <v>6</v>
      </c>
      <c r="I3" s="6" t="s">
        <v>7</v>
      </c>
      <c r="J3" s="5" t="s">
        <v>6</v>
      </c>
      <c r="K3" s="6" t="s">
        <v>65</v>
      </c>
      <c r="L3" s="5" t="s">
        <v>6</v>
      </c>
      <c r="M3" s="5" t="s">
        <v>8</v>
      </c>
      <c r="N3" s="5" t="s">
        <v>6</v>
      </c>
      <c r="O3" s="6" t="s">
        <v>7</v>
      </c>
      <c r="P3" s="5" t="s">
        <v>6</v>
      </c>
      <c r="Q3" s="5" t="s">
        <v>8</v>
      </c>
      <c r="R3" s="5" t="s">
        <v>6</v>
      </c>
      <c r="S3" s="5" t="s">
        <v>9</v>
      </c>
      <c r="T3" s="5" t="s">
        <v>10</v>
      </c>
      <c r="U3" s="7" t="s">
        <v>11</v>
      </c>
      <c r="V3" s="5" t="s">
        <v>9</v>
      </c>
      <c r="W3" s="4" t="s">
        <v>66</v>
      </c>
      <c r="X3" s="7" t="s">
        <v>11</v>
      </c>
    </row>
    <row r="4" spans="1:25" x14ac:dyDescent="0.25">
      <c r="B4" s="8" t="s">
        <v>12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10"/>
      <c r="V4" s="9"/>
      <c r="W4" s="9"/>
      <c r="X4" s="10"/>
    </row>
    <row r="5" spans="1:25" ht="38.25" x14ac:dyDescent="0.25">
      <c r="B5" s="11" t="s">
        <v>13</v>
      </c>
      <c r="C5" s="20" t="s">
        <v>43</v>
      </c>
      <c r="D5" s="13" t="s">
        <v>44</v>
      </c>
      <c r="E5" s="11" t="s">
        <v>15</v>
      </c>
      <c r="F5" s="42">
        <v>1</v>
      </c>
      <c r="G5" s="19">
        <v>6403.95</v>
      </c>
      <c r="H5" s="40">
        <f t="shared" ref="H5:H11" si="0">G5*F5</f>
        <v>6403.95</v>
      </c>
      <c r="I5" s="41">
        <v>6498.3</v>
      </c>
      <c r="J5" s="40">
        <f t="shared" ref="J5:J11" si="1">I5*F5</f>
        <v>6498.3</v>
      </c>
      <c r="K5" s="19">
        <v>6520.1</v>
      </c>
      <c r="L5" s="15">
        <f>K5*F5</f>
        <v>6520.1</v>
      </c>
      <c r="M5" s="16">
        <f>SUM(G5,I5,K5)/3</f>
        <v>6474.1166666666659</v>
      </c>
      <c r="N5" s="15">
        <f t="shared" ref="N5:N11" si="2">M5*F5</f>
        <v>6474.1166666666659</v>
      </c>
      <c r="O5" s="14"/>
      <c r="P5" s="15"/>
      <c r="Q5" s="16"/>
      <c r="R5" s="15"/>
      <c r="S5" s="17"/>
      <c r="T5" s="17"/>
      <c r="U5" s="18"/>
      <c r="V5" s="17" t="s">
        <v>16</v>
      </c>
      <c r="W5" s="67" t="s">
        <v>53</v>
      </c>
      <c r="X5" s="12" t="s">
        <v>57</v>
      </c>
    </row>
    <row r="6" spans="1:25" ht="38.25" x14ac:dyDescent="0.25">
      <c r="B6" s="11" t="s">
        <v>17</v>
      </c>
      <c r="C6" s="20" t="s">
        <v>20</v>
      </c>
      <c r="D6" s="13" t="s">
        <v>21</v>
      </c>
      <c r="E6" s="11" t="s">
        <v>15</v>
      </c>
      <c r="F6" s="42">
        <v>1</v>
      </c>
      <c r="G6" s="19">
        <v>3274.2</v>
      </c>
      <c r="H6" s="40">
        <f>G6*F6</f>
        <v>3274.2</v>
      </c>
      <c r="I6" s="41">
        <v>3824.1</v>
      </c>
      <c r="J6" s="40">
        <f t="shared" si="1"/>
        <v>3824.1</v>
      </c>
      <c r="K6" s="19">
        <v>3930.9</v>
      </c>
      <c r="L6" s="15">
        <f t="shared" ref="L6:L11" si="3">K6*F6</f>
        <v>3930.9</v>
      </c>
      <c r="M6" s="16">
        <f t="shared" ref="M6:M11" si="4">SUM(G6,I6,K6)/3</f>
        <v>3676.3999999999996</v>
      </c>
      <c r="N6" s="15">
        <f t="shared" si="2"/>
        <v>3676.3999999999996</v>
      </c>
      <c r="O6" s="14"/>
      <c r="P6" s="15"/>
      <c r="Q6" s="16"/>
      <c r="R6" s="15"/>
      <c r="S6" s="17" t="s">
        <v>16</v>
      </c>
      <c r="T6" s="17" t="s">
        <v>22</v>
      </c>
      <c r="U6" s="18" t="s">
        <v>19</v>
      </c>
      <c r="V6" s="17" t="s">
        <v>16</v>
      </c>
      <c r="W6" s="67" t="s">
        <v>54</v>
      </c>
      <c r="X6" s="12" t="s">
        <v>59</v>
      </c>
    </row>
    <row r="7" spans="1:25" ht="51" x14ac:dyDescent="0.25">
      <c r="B7" s="11" t="s">
        <v>62</v>
      </c>
      <c r="C7" s="43" t="s">
        <v>45</v>
      </c>
      <c r="D7" s="13" t="s">
        <v>14</v>
      </c>
      <c r="E7" s="11" t="s">
        <v>15</v>
      </c>
      <c r="F7" s="55">
        <v>7</v>
      </c>
      <c r="G7" s="44">
        <v>42612.75</v>
      </c>
      <c r="H7" s="40">
        <f t="shared" si="0"/>
        <v>298289.25</v>
      </c>
      <c r="I7" s="41">
        <v>42819.5</v>
      </c>
      <c r="J7" s="40">
        <f t="shared" si="1"/>
        <v>299736.5</v>
      </c>
      <c r="K7" s="19">
        <v>43070.15</v>
      </c>
      <c r="L7" s="15">
        <f t="shared" si="3"/>
        <v>301491.05</v>
      </c>
      <c r="M7" s="16">
        <f t="shared" si="4"/>
        <v>42834.133333333331</v>
      </c>
      <c r="N7" s="15">
        <f t="shared" si="2"/>
        <v>299838.93333333335</v>
      </c>
      <c r="O7" s="14"/>
      <c r="P7" s="15"/>
      <c r="Q7" s="16"/>
      <c r="R7" s="15"/>
      <c r="S7" s="17"/>
      <c r="T7" s="17"/>
      <c r="U7" s="18"/>
      <c r="V7" s="17" t="s">
        <v>16</v>
      </c>
      <c r="W7" s="67" t="s">
        <v>56</v>
      </c>
      <c r="X7" s="12" t="s">
        <v>57</v>
      </c>
    </row>
    <row r="8" spans="1:25" ht="51" x14ac:dyDescent="0.25">
      <c r="B8" s="11" t="s">
        <v>18</v>
      </c>
      <c r="C8" s="12" t="s">
        <v>46</v>
      </c>
      <c r="D8" s="13" t="s">
        <v>44</v>
      </c>
      <c r="E8" s="11" t="s">
        <v>15</v>
      </c>
      <c r="F8" s="55">
        <v>1</v>
      </c>
      <c r="G8" s="19">
        <v>8185.5</v>
      </c>
      <c r="H8" s="40">
        <f t="shared" si="0"/>
        <v>8185.5</v>
      </c>
      <c r="I8" s="41">
        <v>8185.5</v>
      </c>
      <c r="J8" s="40">
        <f t="shared" si="1"/>
        <v>8185.5</v>
      </c>
      <c r="K8" s="19">
        <v>8210.5</v>
      </c>
      <c r="L8" s="15">
        <f t="shared" si="3"/>
        <v>8210.5</v>
      </c>
      <c r="M8" s="16">
        <f t="shared" si="4"/>
        <v>8193.8333333333339</v>
      </c>
      <c r="N8" s="15">
        <f t="shared" si="2"/>
        <v>8193.8333333333339</v>
      </c>
      <c r="O8" s="21"/>
      <c r="P8" s="21"/>
      <c r="Q8" s="21"/>
      <c r="R8" s="21"/>
      <c r="S8" s="21"/>
      <c r="T8" s="21"/>
      <c r="U8" s="21"/>
      <c r="V8" s="17" t="s">
        <v>16</v>
      </c>
      <c r="W8" s="52" t="s">
        <v>60</v>
      </c>
      <c r="X8" s="18" t="s">
        <v>58</v>
      </c>
    </row>
    <row r="9" spans="1:25" ht="63.75" x14ac:dyDescent="0.25">
      <c r="B9" s="11" t="s">
        <v>42</v>
      </c>
      <c r="C9" s="45" t="s">
        <v>47</v>
      </c>
      <c r="D9" s="13" t="s">
        <v>48</v>
      </c>
      <c r="E9" s="11" t="s">
        <v>15</v>
      </c>
      <c r="F9" s="55">
        <v>4</v>
      </c>
      <c r="G9" s="44">
        <v>5778</v>
      </c>
      <c r="H9" s="40">
        <f t="shared" si="0"/>
        <v>23112</v>
      </c>
      <c r="I9" s="41">
        <v>5790.75</v>
      </c>
      <c r="J9" s="40">
        <f t="shared" si="1"/>
        <v>23163</v>
      </c>
      <c r="K9" s="19">
        <v>5818.4</v>
      </c>
      <c r="L9" s="15">
        <f t="shared" si="3"/>
        <v>23273.599999999999</v>
      </c>
      <c r="M9" s="16">
        <f t="shared" si="4"/>
        <v>5795.7166666666672</v>
      </c>
      <c r="N9" s="15">
        <f t="shared" si="2"/>
        <v>23182.866666666669</v>
      </c>
      <c r="O9" s="21"/>
      <c r="P9" s="21"/>
      <c r="Q9" s="21"/>
      <c r="R9" s="21"/>
      <c r="S9" s="21"/>
      <c r="T9" s="21"/>
      <c r="U9" s="21"/>
      <c r="V9" s="17" t="s">
        <v>16</v>
      </c>
      <c r="W9" s="51" t="s">
        <v>55</v>
      </c>
      <c r="X9" s="18" t="s">
        <v>52</v>
      </c>
    </row>
    <row r="10" spans="1:25" ht="63.75" x14ac:dyDescent="0.25">
      <c r="B10" s="11" t="s">
        <v>28</v>
      </c>
      <c r="C10" s="12" t="s">
        <v>61</v>
      </c>
      <c r="D10" s="13" t="s">
        <v>63</v>
      </c>
      <c r="E10" s="11" t="s">
        <v>15</v>
      </c>
      <c r="F10" s="55">
        <v>1</v>
      </c>
      <c r="G10" s="44">
        <v>4429.8</v>
      </c>
      <c r="H10" s="40">
        <f t="shared" si="0"/>
        <v>4429.8</v>
      </c>
      <c r="I10" s="41">
        <v>4489.5</v>
      </c>
      <c r="J10" s="40">
        <f t="shared" si="1"/>
        <v>4489.5</v>
      </c>
      <c r="K10" s="19">
        <v>4510.6499999999996</v>
      </c>
      <c r="L10" s="15">
        <f t="shared" si="3"/>
        <v>4510.6499999999996</v>
      </c>
      <c r="M10" s="16">
        <f t="shared" si="4"/>
        <v>4476.6499999999996</v>
      </c>
      <c r="N10" s="15">
        <f t="shared" si="2"/>
        <v>4476.6499999999996</v>
      </c>
      <c r="O10" s="21"/>
      <c r="P10" s="21"/>
      <c r="Q10" s="21"/>
      <c r="R10" s="21"/>
      <c r="S10" s="21"/>
      <c r="T10" s="21"/>
      <c r="U10" s="21"/>
      <c r="V10" s="17" t="s">
        <v>16</v>
      </c>
      <c r="W10" s="51" t="s">
        <v>67</v>
      </c>
      <c r="X10" s="18" t="s">
        <v>68</v>
      </c>
    </row>
    <row r="11" spans="1:25" ht="51" x14ac:dyDescent="0.25">
      <c r="B11" s="11" t="s">
        <v>51</v>
      </c>
      <c r="C11" s="46" t="s">
        <v>49</v>
      </c>
      <c r="D11" s="13" t="s">
        <v>50</v>
      </c>
      <c r="E11" s="47" t="s">
        <v>15</v>
      </c>
      <c r="F11" s="55">
        <v>1</v>
      </c>
      <c r="G11" s="19">
        <v>5324.4</v>
      </c>
      <c r="H11" s="40">
        <f t="shared" si="0"/>
        <v>5324.4</v>
      </c>
      <c r="I11" s="53">
        <v>5420</v>
      </c>
      <c r="J11" s="40">
        <f t="shared" si="1"/>
        <v>5420</v>
      </c>
      <c r="K11" s="19">
        <v>5493.8</v>
      </c>
      <c r="L11" s="15">
        <f t="shared" si="3"/>
        <v>5493.8</v>
      </c>
      <c r="M11" s="16">
        <f t="shared" si="4"/>
        <v>5412.7333333333336</v>
      </c>
      <c r="N11" s="15">
        <f t="shared" si="2"/>
        <v>5412.7333333333336</v>
      </c>
      <c r="O11" s="21"/>
      <c r="P11" s="21"/>
      <c r="Q11" s="21"/>
      <c r="R11" s="21"/>
      <c r="S11" s="21"/>
      <c r="T11" s="21"/>
      <c r="U11" s="21"/>
      <c r="V11" s="17" t="s">
        <v>16</v>
      </c>
      <c r="W11" s="50" t="s">
        <v>41</v>
      </c>
      <c r="X11" s="68" t="s">
        <v>70</v>
      </c>
    </row>
    <row r="12" spans="1:25" ht="18.75" customHeight="1" x14ac:dyDescent="0.25">
      <c r="B12" s="21"/>
      <c r="C12" s="36" t="s">
        <v>23</v>
      </c>
      <c r="D12" s="37"/>
      <c r="E12" s="37"/>
      <c r="F12" s="37"/>
      <c r="G12" s="38"/>
      <c r="H12" s="39">
        <f>SUM(H5:H11)</f>
        <v>349019.10000000003</v>
      </c>
      <c r="I12" s="48"/>
      <c r="J12" s="49">
        <f>SUM(J5:J11)</f>
        <v>351316.9</v>
      </c>
      <c r="K12" s="49"/>
      <c r="L12" s="49">
        <f>SUM(L5:L11)</f>
        <v>353430.6</v>
      </c>
      <c r="M12" s="48"/>
      <c r="N12" s="15">
        <f>SUM(N5:N11)</f>
        <v>351255.53333333338</v>
      </c>
      <c r="O12" s="76"/>
      <c r="P12" s="15">
        <f>SUM(P5:P7)</f>
        <v>0</v>
      </c>
      <c r="Q12" s="21"/>
      <c r="R12" s="15">
        <f>SUM(R5:R7)</f>
        <v>0</v>
      </c>
      <c r="S12" s="15"/>
      <c r="T12" s="15"/>
      <c r="U12" s="77"/>
      <c r="V12" s="78"/>
      <c r="W12" s="78"/>
      <c r="X12" s="79"/>
    </row>
    <row r="13" spans="1:25" ht="18.75" customHeight="1" x14ac:dyDescent="0.25"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3"/>
      <c r="O13" s="24"/>
      <c r="P13" s="24"/>
      <c r="Q13" s="24"/>
      <c r="R13" s="24"/>
      <c r="S13" s="24"/>
      <c r="T13" s="24"/>
      <c r="V13" s="29"/>
      <c r="W13" s="29"/>
    </row>
    <row r="14" spans="1:25" ht="18" customHeight="1" x14ac:dyDescent="0.25">
      <c r="A14" s="34"/>
      <c r="B14" s="34"/>
      <c r="C14" s="72" t="s">
        <v>29</v>
      </c>
      <c r="D14" s="72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>
        <v>0</v>
      </c>
      <c r="Q14" s="57"/>
      <c r="R14" s="58"/>
      <c r="S14" s="56"/>
      <c r="T14" s="25"/>
      <c r="U14" s="26" t="s">
        <v>24</v>
      </c>
      <c r="V14" s="29"/>
      <c r="W14" s="29"/>
      <c r="X14" s="29"/>
    </row>
    <row r="15" spans="1:25" ht="26.25" customHeight="1" x14ac:dyDescent="0.25">
      <c r="A15" s="34"/>
      <c r="B15" s="34"/>
      <c r="C15" s="72" t="s">
        <v>30</v>
      </c>
      <c r="D15" s="72"/>
      <c r="E15" s="72"/>
      <c r="F15" s="72"/>
      <c r="G15" s="72"/>
      <c r="H15" s="72"/>
      <c r="I15" s="72"/>
      <c r="J15" s="56"/>
      <c r="K15" s="56"/>
      <c r="L15" s="56"/>
      <c r="M15" s="56"/>
      <c r="N15" s="56"/>
      <c r="O15" s="56"/>
      <c r="P15" s="56"/>
      <c r="Q15" s="59"/>
      <c r="R15" s="59"/>
      <c r="S15" s="60" t="s">
        <v>24</v>
      </c>
      <c r="T15" s="25"/>
      <c r="U15" s="26" t="s">
        <v>26</v>
      </c>
      <c r="W15" s="60" t="s">
        <v>24</v>
      </c>
      <c r="X15" s="31"/>
      <c r="Y15" s="31"/>
    </row>
    <row r="16" spans="1:25" ht="30" customHeight="1" x14ac:dyDescent="0.25">
      <c r="A16" s="35"/>
      <c r="B16" s="35"/>
      <c r="C16" s="72" t="s">
        <v>31</v>
      </c>
      <c r="D16" s="72"/>
      <c r="E16" s="61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9"/>
      <c r="R16" s="59"/>
      <c r="S16" s="62"/>
      <c r="T16" s="27"/>
      <c r="U16" s="28" t="s">
        <v>27</v>
      </c>
      <c r="W16" s="62"/>
      <c r="X16" s="54"/>
      <c r="Y16" s="54"/>
    </row>
    <row r="17" spans="3:25" ht="40.5" customHeight="1" x14ac:dyDescent="0.25">
      <c r="C17" s="72" t="s">
        <v>32</v>
      </c>
      <c r="D17" s="72"/>
      <c r="E17" s="72"/>
      <c r="F17" s="72"/>
      <c r="G17" s="72"/>
      <c r="H17" s="72"/>
      <c r="I17" s="56"/>
      <c r="J17" s="56"/>
      <c r="K17" s="56"/>
      <c r="L17" s="56"/>
      <c r="M17" s="56"/>
      <c r="N17" s="56"/>
      <c r="O17" s="56"/>
      <c r="P17" s="56"/>
      <c r="Q17" s="59"/>
      <c r="R17" s="59"/>
      <c r="S17" s="63" t="s">
        <v>33</v>
      </c>
      <c r="T17" s="29"/>
      <c r="U17" s="29"/>
      <c r="W17" s="63" t="s">
        <v>33</v>
      </c>
      <c r="X17" s="54"/>
      <c r="Y17" s="54"/>
    </row>
    <row r="18" spans="3:25" ht="28.5" customHeight="1" x14ac:dyDescent="0.25">
      <c r="C18" s="73" t="s">
        <v>34</v>
      </c>
      <c r="D18" s="73"/>
      <c r="E18" s="73"/>
      <c r="F18" s="73"/>
      <c r="G18" s="73"/>
      <c r="H18" s="73"/>
      <c r="I18" s="64"/>
      <c r="J18" s="64"/>
      <c r="K18" s="64"/>
      <c r="L18" s="64"/>
      <c r="M18" s="64"/>
      <c r="N18" s="64"/>
      <c r="O18" s="64"/>
      <c r="P18" s="64"/>
      <c r="Q18" s="59"/>
      <c r="R18" s="59"/>
      <c r="S18" s="65" t="s">
        <v>35</v>
      </c>
      <c r="T18" s="30"/>
      <c r="U18" s="30"/>
      <c r="W18" s="65" t="s">
        <v>35</v>
      </c>
      <c r="X18" s="32"/>
      <c r="Y18" s="32"/>
    </row>
    <row r="19" spans="3:25" ht="36" customHeight="1" x14ac:dyDescent="0.25">
      <c r="C19" s="60" t="s">
        <v>36</v>
      </c>
      <c r="D19" s="60"/>
      <c r="E19" s="66"/>
      <c r="F19" s="66"/>
      <c r="G19" s="66"/>
      <c r="H19" s="66"/>
      <c r="I19" s="66"/>
      <c r="J19" s="56"/>
      <c r="K19" s="56"/>
      <c r="L19" s="56"/>
      <c r="M19" s="56"/>
      <c r="N19" s="56"/>
      <c r="O19" s="56"/>
      <c r="P19" s="56"/>
      <c r="Q19" s="59"/>
      <c r="R19" s="59"/>
      <c r="S19" s="65" t="s">
        <v>64</v>
      </c>
      <c r="T19" s="30"/>
      <c r="U19" s="30"/>
      <c r="W19" s="65" t="s">
        <v>64</v>
      </c>
      <c r="X19" s="32"/>
      <c r="Y19" s="32"/>
    </row>
    <row r="20" spans="3:25" ht="41.25" customHeight="1" x14ac:dyDescent="0.25">
      <c r="C20" s="74" t="s">
        <v>25</v>
      </c>
      <c r="D20" s="74"/>
      <c r="E20" s="74"/>
      <c r="F20" s="74"/>
      <c r="G20" s="74"/>
      <c r="H20" s="74"/>
      <c r="I20" s="74"/>
      <c r="Q20" s="59"/>
      <c r="R20" s="59"/>
      <c r="S20" s="65" t="s">
        <v>26</v>
      </c>
      <c r="T20" s="30"/>
      <c r="U20" s="30"/>
      <c r="W20" s="65" t="s">
        <v>26</v>
      </c>
      <c r="X20" s="32"/>
      <c r="Y20" s="32"/>
    </row>
    <row r="21" spans="3:25" ht="42.75" customHeight="1" x14ac:dyDescent="0.25">
      <c r="C21" s="74" t="s">
        <v>37</v>
      </c>
      <c r="D21" s="74"/>
      <c r="E21" s="74"/>
      <c r="F21" s="74"/>
      <c r="G21" s="74"/>
      <c r="H21" s="74"/>
      <c r="I21" s="74"/>
      <c r="Q21" s="59"/>
      <c r="R21" s="59"/>
      <c r="S21" s="65" t="s">
        <v>38</v>
      </c>
      <c r="T21" s="30"/>
      <c r="U21" s="30"/>
      <c r="W21" s="65" t="s">
        <v>38</v>
      </c>
      <c r="X21" s="32"/>
      <c r="Y21" s="32"/>
    </row>
    <row r="22" spans="3:25" ht="28.5" customHeight="1" x14ac:dyDescent="0.25">
      <c r="C22" s="69" t="s">
        <v>39</v>
      </c>
      <c r="D22" s="69"/>
      <c r="E22" s="69"/>
      <c r="F22" s="69"/>
      <c r="G22" s="69"/>
      <c r="H22" s="69"/>
      <c r="I22" s="69"/>
      <c r="Q22" s="59"/>
      <c r="R22" s="59"/>
      <c r="S22" s="65" t="s">
        <v>40</v>
      </c>
      <c r="W22" s="65" t="s">
        <v>40</v>
      </c>
      <c r="X22" s="33"/>
      <c r="Y22" s="33"/>
    </row>
  </sheetData>
  <mergeCells count="10">
    <mergeCell ref="F1:V1"/>
    <mergeCell ref="C22:I22"/>
    <mergeCell ref="B2:X2"/>
    <mergeCell ref="C14:D14"/>
    <mergeCell ref="C15:I15"/>
    <mergeCell ref="C16:D16"/>
    <mergeCell ref="C17:H17"/>
    <mergeCell ref="C18:H18"/>
    <mergeCell ref="C20:I20"/>
    <mergeCell ref="C21:I21"/>
  </mergeCells>
  <pageMargins left="0.17" right="0.17" top="0.17" bottom="0.28000000000000003" header="0.31496062992125984" footer="0.22"/>
  <pageSetup paperSize="9" scale="55" orientation="landscape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1</vt:i4>
      </vt:variant>
    </vt:vector>
  </HeadingPairs>
  <TitlesOfParts>
    <vt:vector size="3" baseType="lpstr">
      <vt:lpstr>Лист1</vt:lpstr>
      <vt:lpstr>Лист3</vt:lpstr>
      <vt:lpstr>Лист1!Область_друку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2025-02-19T08:02:34Z</dcterms:modified>
</cp:coreProperties>
</file>