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ТКМ Сисмекс 7 нам 81000,00  ВТ\"/>
    </mc:Choice>
  </mc:AlternateContent>
  <xr:revisionPtr revIDLastSave="0" documentId="8_{A7655557-B9F5-41C2-8E22-7317675F46E1}" xr6:coauthVersionLast="36" xr6:coauthVersionMax="36" xr10:uidLastSave="{00000000-0000-0000-0000-000000000000}"/>
  <bookViews>
    <workbookView xWindow="0" yWindow="0" windowWidth="23040" windowHeight="9060" xr2:uid="{4E359D16-8094-4A40-989A-4524DA30A899}"/>
  </bookViews>
  <sheets>
    <sheet name="Аркуш1" sheetId="1" r:id="rId1"/>
  </sheets>
  <externalReferences>
    <externalReference r:id="rId2"/>
  </externalReferences>
  <definedNames>
    <definedName name="_xlnm.Print_Area" localSheetId="0">Аркуш1!$A$2:$T$23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O7" i="1"/>
  <c r="O8" i="1"/>
  <c r="O9" i="1"/>
  <c r="O10" i="1"/>
  <c r="O11" i="1"/>
  <c r="O12" i="1"/>
  <c r="M7" i="1"/>
  <c r="M8" i="1"/>
  <c r="M9" i="1"/>
  <c r="M10" i="1"/>
  <c r="M11" i="1"/>
  <c r="M12" i="1"/>
  <c r="K7" i="1"/>
  <c r="K8" i="1"/>
  <c r="K9" i="1"/>
  <c r="K10" i="1"/>
  <c r="K11" i="1"/>
  <c r="K12" i="1"/>
  <c r="P10" i="1" l="1"/>
  <c r="P11" i="1"/>
  <c r="P12" i="1"/>
  <c r="B7" i="1" l="1"/>
  <c r="B8" i="1" l="1"/>
  <c r="B9" i="1"/>
  <c r="O6" i="1" l="1"/>
  <c r="M6" i="1"/>
  <c r="M13" i="1" l="1"/>
  <c r="O13" i="1"/>
  <c r="K6" i="1" l="1"/>
  <c r="P6" i="1"/>
  <c r="Q6" i="1" s="1"/>
  <c r="P8" i="1"/>
  <c r="P9" i="1"/>
  <c r="P7" i="1"/>
  <c r="K13" i="1" l="1"/>
  <c r="Q13" i="1"/>
</calcChain>
</file>

<file path=xl/sharedStrings.xml><?xml version="1.0" encoding="utf-8"?>
<sst xmlns="http://schemas.openxmlformats.org/spreadsheetml/2006/main" count="72" uniqueCount="50">
  <si>
    <t>пак</t>
  </si>
  <si>
    <t>фл</t>
  </si>
  <si>
    <t>Найменування товару</t>
  </si>
  <si>
    <t>Форма випуску</t>
  </si>
  <si>
    <t>Загалом</t>
  </si>
  <si>
    <t>Потреба на рік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</si>
  <si>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</si>
  <si>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</si>
  <si>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</si>
  <si>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</si>
  <si>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</si>
  <si>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Відомості про державну реєстрацію/технічний регламент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</si>
  <si>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</si>
  <si>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</si>
  <si>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</si>
  <si>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</si>
  <si>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55855 - Підрахунок клітин крові IVD, реагент</t>
  </si>
  <si>
    <t>59058 - Миючий / очищуючий розчин ІВД, для автоматизованих / полуавтоматізіванних систем</t>
  </si>
  <si>
    <t>55866 - Підрахунок клітин крові IVD, контрольний матеріал</t>
  </si>
  <si>
    <t>С.С.Чернишук</t>
  </si>
  <si>
    <t>Т.П. Іванова</t>
  </si>
  <si>
    <t>Н.В. Ольхович</t>
  </si>
  <si>
    <t>Реагент CELLPACK® DCL, 20  L (л) / CELLPACK® DCL, 20L</t>
  </si>
  <si>
    <t>В.А. Сова</t>
  </si>
  <si>
    <t>В.Г. 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</si>
  <si>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</si>
  <si>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</si>
  <si>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В.В.Федоров</t>
  </si>
  <si>
    <t>Код та назва національного Класифікатору медичних виробів НК 024:2023</t>
  </si>
  <si>
    <t>Клініка</t>
  </si>
  <si>
    <t>Експрес</t>
  </si>
  <si>
    <t>ОГ</t>
  </si>
  <si>
    <t>ДК 021:2015 33696200-7 Реактиви для аналізів крові</t>
  </si>
  <si>
    <t>Декларація про відповідність №4 від 02.12.2024</t>
  </si>
  <si>
    <t>Контроль ІКСЕН-Л ЧЕК  L1, 3 mL (мл)/XN-L CHECK™ L1, 3.0mL</t>
  </si>
  <si>
    <t>Контроль ІКСЕН-Л ЧЕК  L2, 3 mL (мл)/XN-L CHECK™ L2, 3.0mL</t>
  </si>
  <si>
    <t>Контроль ІКСЕН-Л ЧЕК  L3, 3 mL (мл)XN-L CHECK™ L3, 3.0mL</t>
  </si>
  <si>
    <t>Декларація про відповідність №2 від 02.12.2024</t>
  </si>
  <si>
    <t xml:space="preserve">Медико-технічні вимоги на закупівлю реагентів та витратних матеріалів для Українського Референс-центру з клінічної лабораторної діагностики та метрології  в 2025 р. </t>
  </si>
  <si>
    <t xml:space="preserve">Загальна кількість </t>
  </si>
  <si>
    <t xml:space="preserve">Голова робочої групи:             </t>
  </si>
  <si>
    <t>Члени робочої групи:</t>
  </si>
  <si>
    <t>Реагенти до гематологічного аналізатору Sysmex XN-L 550 (закрита система)</t>
  </si>
  <si>
    <t>Член Комісії з реорганізації НДСЛ "ОХМАТДИТ" МОЗ України</t>
  </si>
  <si>
    <t>Член Комісії з реорганізації  НДСЛ "ОХМАТДИТ" МОЗ України</t>
  </si>
  <si>
    <t>Завідувач лабораторії Медичної генетики СМГЦ</t>
  </si>
  <si>
    <t>Завідувач Українського Референс-центру з клінічної лабораторної діагностики та метрології</t>
  </si>
  <si>
    <t>Залишок на 27.01.2025</t>
  </si>
  <si>
    <t>ОБГРУНТУВАННЯ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</si>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</sst>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77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Fill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0" fontId="8" fillId="0" borderId="0" xfId="0" applyFont="1"/>
    <xf numFmtId="0" fontId="15" fillId="0" borderId="0" xfId="7" applyFont="1" applyAlignment="1"/>
    <xf numFmtId="0" fontId="15" fillId="0" borderId="0" xfId="7" applyFont="1" applyFill="1" applyAlignment="1"/>
    <xf numFmtId="164" fontId="15" fillId="0" borderId="0" xfId="0" applyNumberFormat="1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7" applyFont="1" applyFill="1" applyAlignment="1"/>
    <xf numFmtId="0" fontId="17" fillId="0" borderId="0" xfId="7" applyFont="1" applyAlignment="1"/>
    <xf numFmtId="0" fontId="18" fillId="0" borderId="0" xfId="7" applyFont="1" applyAlignment="1"/>
    <xf numFmtId="0" fontId="11" fillId="0" borderId="0" xfId="7" applyFont="1" applyAlignment="1"/>
    <xf numFmtId="0" fontId="16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left" wrapText="1"/>
    </xf>
    <xf numFmtId="4" fontId="19" fillId="0" borderId="1" xfId="1" applyNumberFormat="1" applyFont="1" applyBorder="1" applyAlignment="1">
      <alignment horizontal="left" wrapText="1"/>
    </xf>
    <xf numFmtId="1" fontId="20" fillId="4" borderId="1" xfId="0" applyNumberFormat="1" applyFont="1" applyFill="1" applyBorder="1" applyAlignment="1">
      <alignment horizontal="left" wrapText="1"/>
    </xf>
    <xf numFmtId="1" fontId="20" fillId="3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/>
    </xf>
    <xf numFmtId="1" fontId="18" fillId="0" borderId="1" xfId="0" applyNumberFormat="1" applyFont="1" applyBorder="1" applyAlignment="1">
      <alignment horizontal="left"/>
    </xf>
    <xf numFmtId="4" fontId="18" fillId="2" borderId="1" xfId="0" applyNumberFormat="1" applyFont="1" applyFill="1" applyBorder="1" applyAlignment="1">
      <alignment horizontal="left"/>
    </xf>
    <xf numFmtId="4" fontId="18" fillId="0" borderId="1" xfId="0" applyNumberFormat="1" applyFont="1" applyBorder="1" applyAlignment="1">
      <alignment horizontal="left"/>
    </xf>
    <xf numFmtId="0" fontId="18" fillId="0" borderId="1" xfId="7" applyFont="1" applyBorder="1" applyAlignment="1">
      <alignment horizontal="left" wrapText="1"/>
    </xf>
    <xf numFmtId="0" fontId="20" fillId="0" borderId="1" xfId="7" applyFont="1" applyBorder="1" applyAlignment="1">
      <alignment horizontal="left" wrapText="1"/>
    </xf>
    <xf numFmtId="1" fontId="19" fillId="3" borderId="1" xfId="0" applyNumberFormat="1" applyFont="1" applyFill="1" applyBorder="1" applyAlignment="1">
      <alignment horizontal="left" wrapText="1"/>
    </xf>
    <xf numFmtId="1" fontId="20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6" fillId="3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5" fillId="0" borderId="0" xfId="7" applyFont="1" applyAlignment="1">
      <alignment horizontal="left"/>
    </xf>
  </cellXfs>
  <cellStyles count="78"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Sysmex_&#1094;&#1110;&#1085;&#1080;_01.%202025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4">
          <cell r="AF4">
            <v>3873.88</v>
          </cell>
        </row>
        <row r="14">
          <cell r="G14" t="str">
            <v>Реагент  Lysercell™ WDF, 2 L (л) / Lysercell™ WDF, 2L</v>
          </cell>
        </row>
        <row r="15">
          <cell r="G15" t="str">
            <v>Реагент Fluorocell™ WDF, 22 mL (мл) х 2 / Fluorocell™ WDF, 22mL х 2</v>
          </cell>
        </row>
        <row r="20">
          <cell r="G20" t="str">
            <v>Реагент CELLCLEAN®, 50 ml (мл) / CELLCLEAN®, 50ml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sheetPr>
    <pageSetUpPr fitToPage="1"/>
  </sheetPr>
  <dimension ref="A1:Z24"/>
  <sheetViews>
    <sheetView tabSelected="1" zoomScale="70" zoomScaleNormal="70" workbookViewId="0">
      <selection activeCell="A4" sqref="A4:T12"/>
    </sheetView>
  </sheetViews>
  <sheetFormatPr defaultRowHeight="15"/>
  <cols>
    <col min="2" max="2" width="42.28515625" style="1" customWidth="1"/>
    <col min="3" max="3" width="9.85546875" style="2" customWidth="1"/>
    <col min="4" max="4" width="10.28515625" style="5" hidden="1" customWidth="1"/>
    <col min="5" max="5" width="10.28515625" style="6" hidden="1" customWidth="1"/>
    <col min="6" max="6" width="10.140625" style="11" customWidth="1"/>
    <col min="7" max="7" width="14.85546875" style="9" hidden="1" customWidth="1"/>
    <col min="8" max="9" width="10.5703125" style="9" hidden="1" customWidth="1"/>
    <col min="10" max="10" width="13.28515625" style="3" customWidth="1"/>
    <col min="11" max="11" width="13.28515625" style="7" customWidth="1"/>
    <col min="12" max="12" width="13.28515625" style="4" customWidth="1"/>
    <col min="13" max="16" width="13.28515625" style="2" customWidth="1"/>
    <col min="17" max="17" width="13.28515625" style="8" customWidth="1"/>
    <col min="18" max="18" width="33.5703125" customWidth="1"/>
    <col min="19" max="19" width="38" customWidth="1"/>
    <col min="20" max="20" width="31.28515625" customWidth="1"/>
    <col min="22" max="22" width="17" hidden="1" customWidth="1"/>
    <col min="23" max="23" width="0" hidden="1" customWidth="1"/>
    <col min="26" max="26" width="9.5703125" customWidth="1"/>
  </cols>
  <sheetData>
    <row r="1" spans="1:26" ht="36.75" customHeight="1">
      <c r="J1" s="71" t="s">
        <v>48</v>
      </c>
      <c r="K1" s="72"/>
      <c r="L1" s="72"/>
      <c r="M1" s="72"/>
      <c r="N1" s="72"/>
      <c r="O1" s="72"/>
      <c r="P1" s="72"/>
      <c r="Q1" s="72"/>
      <c r="R1" s="72"/>
    </row>
    <row r="2" spans="1:26" ht="36" customHeight="1">
      <c r="A2" s="13"/>
      <c r="B2" s="73" t="s">
        <v>38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6" ht="14.25" customHeight="1">
      <c r="A3" s="13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6" ht="131.25">
      <c r="A4" s="70" t="s">
        <v>49</v>
      </c>
      <c r="B4" s="25" t="s">
        <v>2</v>
      </c>
      <c r="C4" s="26" t="s">
        <v>3</v>
      </c>
      <c r="D4" s="27" t="s">
        <v>5</v>
      </c>
      <c r="E4" s="28" t="s">
        <v>47</v>
      </c>
      <c r="F4" s="29" t="s">
        <v>39</v>
      </c>
      <c r="G4" s="26" t="s">
        <v>29</v>
      </c>
      <c r="H4" s="26" t="s">
        <v>30</v>
      </c>
      <c r="I4" s="26" t="s">
        <v>31</v>
      </c>
      <c r="J4" s="26" t="s">
        <v>6</v>
      </c>
      <c r="K4" s="30" t="s">
        <v>7</v>
      </c>
      <c r="L4" s="30" t="s">
        <v>12</v>
      </c>
      <c r="M4" s="31" t="s">
        <v>13</v>
      </c>
      <c r="N4" s="26" t="s">
        <v>14</v>
      </c>
      <c r="O4" s="31" t="s">
        <v>15</v>
      </c>
      <c r="P4" s="31" t="s">
        <v>8</v>
      </c>
      <c r="Q4" s="30" t="s">
        <v>9</v>
      </c>
      <c r="R4" s="32" t="s">
        <v>10</v>
      </c>
      <c r="S4" s="31" t="s">
        <v>28</v>
      </c>
      <c r="T4" s="33" t="s">
        <v>11</v>
      </c>
    </row>
    <row r="5" spans="1:26" ht="38.25" customHeight="1">
      <c r="A5" s="68"/>
      <c r="B5" s="75" t="s">
        <v>42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6" ht="58.15" customHeight="1">
      <c r="A6" s="69">
        <v>1</v>
      </c>
      <c r="B6" s="34" t="s">
        <v>22</v>
      </c>
      <c r="C6" s="35" t="s">
        <v>0</v>
      </c>
      <c r="D6" s="36">
        <v>48</v>
      </c>
      <c r="E6" s="37">
        <v>8</v>
      </c>
      <c r="F6" s="38">
        <v>2</v>
      </c>
      <c r="G6" s="39">
        <v>8</v>
      </c>
      <c r="H6" s="39">
        <v>4</v>
      </c>
      <c r="I6" s="39">
        <v>10</v>
      </c>
      <c r="J6" s="40">
        <v>3558.72</v>
      </c>
      <c r="K6" s="41">
        <f t="shared" ref="K6:K12" si="0">F6*J6</f>
        <v>7117.44</v>
      </c>
      <c r="L6" s="41">
        <v>3909.31</v>
      </c>
      <c r="M6" s="41">
        <f t="shared" ref="M6:M12" si="1">F6*L6</f>
        <v>7818.62</v>
      </c>
      <c r="N6" s="41">
        <v>4087.01</v>
      </c>
      <c r="O6" s="41">
        <f t="shared" ref="O6:O12" si="2">F6*N6</f>
        <v>8174.02</v>
      </c>
      <c r="P6" s="41">
        <f t="shared" ref="P6:P9" si="3">(L6+N6+J6)/3</f>
        <v>3851.68</v>
      </c>
      <c r="Q6" s="41">
        <f t="shared" ref="Q6:Q12" si="4">F6*P6</f>
        <v>7703.36</v>
      </c>
      <c r="R6" s="42" t="s">
        <v>32</v>
      </c>
      <c r="S6" s="43" t="s">
        <v>16</v>
      </c>
      <c r="T6" s="43" t="s">
        <v>33</v>
      </c>
    </row>
    <row r="7" spans="1:26" ht="54" customHeight="1">
      <c r="A7" s="69">
        <v>2</v>
      </c>
      <c r="B7" s="34" t="str">
        <f>[1]TDSheet!G14</f>
        <v>Реагент  Lysercell™ WDF, 2 L (л) / Lysercell™ WDF, 2L</v>
      </c>
      <c r="C7" s="35" t="s">
        <v>0</v>
      </c>
      <c r="D7" s="36">
        <v>24</v>
      </c>
      <c r="E7" s="44">
        <v>6</v>
      </c>
      <c r="F7" s="38">
        <v>2</v>
      </c>
      <c r="G7" s="39">
        <v>6</v>
      </c>
      <c r="H7" s="39">
        <v>2</v>
      </c>
      <c r="I7" s="39">
        <v>2</v>
      </c>
      <c r="J7" s="40">
        <v>4753.4399999999996</v>
      </c>
      <c r="K7" s="41">
        <f t="shared" si="0"/>
        <v>9506.8799999999992</v>
      </c>
      <c r="L7" s="41">
        <v>5228.78</v>
      </c>
      <c r="M7" s="41">
        <f t="shared" si="1"/>
        <v>10457.56</v>
      </c>
      <c r="N7" s="41">
        <v>5466.46</v>
      </c>
      <c r="O7" s="41">
        <f t="shared" si="2"/>
        <v>10932.92</v>
      </c>
      <c r="P7" s="41">
        <f t="shared" si="3"/>
        <v>5149.5600000000004</v>
      </c>
      <c r="Q7" s="41">
        <f t="shared" si="4"/>
        <v>10299.120000000001</v>
      </c>
      <c r="R7" s="42" t="s">
        <v>32</v>
      </c>
      <c r="S7" s="43" t="s">
        <v>16</v>
      </c>
      <c r="T7" s="43" t="s">
        <v>33</v>
      </c>
    </row>
    <row r="8" spans="1:26" ht="51.6" customHeight="1">
      <c r="A8" s="69">
        <v>3</v>
      </c>
      <c r="B8" s="34" t="str">
        <f>[1]TDSheet!G15</f>
        <v>Реагент Fluorocell™ WDF, 22 mL (мл) х 2 / Fluorocell™ WDF, 22mL х 2</v>
      </c>
      <c r="C8" s="35" t="s">
        <v>0</v>
      </c>
      <c r="D8" s="36">
        <v>3</v>
      </c>
      <c r="E8" s="37">
        <v>2</v>
      </c>
      <c r="F8" s="38">
        <v>1</v>
      </c>
      <c r="G8" s="45">
        <v>3</v>
      </c>
      <c r="H8" s="45">
        <v>1</v>
      </c>
      <c r="I8" s="45">
        <v>1</v>
      </c>
      <c r="J8" s="40">
        <v>26934.720000000001</v>
      </c>
      <c r="K8" s="41">
        <f t="shared" si="0"/>
        <v>26934.720000000001</v>
      </c>
      <c r="L8" s="41">
        <v>29628.19</v>
      </c>
      <c r="M8" s="41">
        <f t="shared" si="1"/>
        <v>29628.19</v>
      </c>
      <c r="N8" s="41">
        <v>30974.93</v>
      </c>
      <c r="O8" s="41">
        <f t="shared" si="2"/>
        <v>30974.93</v>
      </c>
      <c r="P8" s="41">
        <f t="shared" si="3"/>
        <v>29179.279999999999</v>
      </c>
      <c r="Q8" s="41">
        <f t="shared" si="4"/>
        <v>29179.279999999999</v>
      </c>
      <c r="R8" s="42" t="s">
        <v>32</v>
      </c>
      <c r="S8" s="43" t="s">
        <v>16</v>
      </c>
      <c r="T8" s="43" t="s">
        <v>33</v>
      </c>
    </row>
    <row r="9" spans="1:26" ht="81.75" customHeight="1">
      <c r="A9" s="69">
        <v>4</v>
      </c>
      <c r="B9" s="34" t="str">
        <f>[1]TDSheet!G20</f>
        <v>Реагент CELLCLEAN®, 50 ml (мл) / CELLCLEAN®, 50ml</v>
      </c>
      <c r="C9" s="35" t="s">
        <v>0</v>
      </c>
      <c r="D9" s="36">
        <v>36</v>
      </c>
      <c r="E9" s="37">
        <v>5</v>
      </c>
      <c r="F9" s="38">
        <v>2</v>
      </c>
      <c r="G9" s="39">
        <v>6</v>
      </c>
      <c r="H9" s="39">
        <v>1</v>
      </c>
      <c r="I9" s="39">
        <v>5</v>
      </c>
      <c r="J9" s="40">
        <v>4802.88</v>
      </c>
      <c r="K9" s="41">
        <f t="shared" si="0"/>
        <v>9605.76</v>
      </c>
      <c r="L9" s="41">
        <v>5282.94</v>
      </c>
      <c r="M9" s="41">
        <f t="shared" si="1"/>
        <v>10565.88</v>
      </c>
      <c r="N9" s="41">
        <v>5523.07</v>
      </c>
      <c r="O9" s="41">
        <f t="shared" si="2"/>
        <v>11046.14</v>
      </c>
      <c r="P9" s="41">
        <f t="shared" si="3"/>
        <v>5202.9633333333331</v>
      </c>
      <c r="Q9" s="41">
        <f t="shared" si="4"/>
        <v>10405.926666666666</v>
      </c>
      <c r="R9" s="42" t="s">
        <v>32</v>
      </c>
      <c r="S9" s="43" t="s">
        <v>17</v>
      </c>
      <c r="T9" s="43" t="s">
        <v>33</v>
      </c>
    </row>
    <row r="10" spans="1:26" ht="60.6" customHeight="1">
      <c r="A10" s="69">
        <v>5</v>
      </c>
      <c r="B10" s="34" t="s">
        <v>34</v>
      </c>
      <c r="C10" s="34" t="s">
        <v>1</v>
      </c>
      <c r="D10" s="36"/>
      <c r="E10" s="37"/>
      <c r="F10" s="38">
        <v>2</v>
      </c>
      <c r="G10" s="39">
        <v>2</v>
      </c>
      <c r="H10" s="39">
        <v>1</v>
      </c>
      <c r="I10" s="39"/>
      <c r="J10" s="40">
        <v>3656.64</v>
      </c>
      <c r="K10" s="41">
        <f t="shared" si="0"/>
        <v>7313.28</v>
      </c>
      <c r="L10" s="41">
        <v>4022.3</v>
      </c>
      <c r="M10" s="41">
        <f t="shared" si="1"/>
        <v>8044.6</v>
      </c>
      <c r="N10" s="41">
        <v>4205.1400000000003</v>
      </c>
      <c r="O10" s="41">
        <f t="shared" si="2"/>
        <v>8410.2800000000007</v>
      </c>
      <c r="P10" s="41">
        <f t="shared" ref="P10:P12" si="5">(L10+N10+J10)/3</f>
        <v>3961.36</v>
      </c>
      <c r="Q10" s="41">
        <f t="shared" si="4"/>
        <v>7922.72</v>
      </c>
      <c r="R10" s="42" t="s">
        <v>32</v>
      </c>
      <c r="S10" s="43" t="s">
        <v>18</v>
      </c>
      <c r="T10" s="43" t="s">
        <v>37</v>
      </c>
      <c r="Z10" s="14"/>
    </row>
    <row r="11" spans="1:26" ht="61.9" customHeight="1">
      <c r="A11" s="69">
        <v>6</v>
      </c>
      <c r="B11" s="34" t="s">
        <v>35</v>
      </c>
      <c r="C11" s="34" t="s">
        <v>1</v>
      </c>
      <c r="D11" s="36"/>
      <c r="E11" s="37"/>
      <c r="F11" s="38">
        <v>2</v>
      </c>
      <c r="G11" s="39">
        <v>3</v>
      </c>
      <c r="H11" s="39">
        <v>2</v>
      </c>
      <c r="I11" s="39"/>
      <c r="J11" s="40">
        <v>3656.64</v>
      </c>
      <c r="K11" s="41">
        <f t="shared" si="0"/>
        <v>7313.28</v>
      </c>
      <c r="L11" s="41">
        <v>4022.3</v>
      </c>
      <c r="M11" s="41">
        <f t="shared" si="1"/>
        <v>8044.6</v>
      </c>
      <c r="N11" s="41">
        <v>4205.1400000000003</v>
      </c>
      <c r="O11" s="41">
        <f t="shared" si="2"/>
        <v>8410.2800000000007</v>
      </c>
      <c r="P11" s="41">
        <f t="shared" si="5"/>
        <v>3961.36</v>
      </c>
      <c r="Q11" s="41">
        <f t="shared" si="4"/>
        <v>7922.72</v>
      </c>
      <c r="R11" s="42" t="s">
        <v>32</v>
      </c>
      <c r="S11" s="43" t="s">
        <v>18</v>
      </c>
      <c r="T11" s="43" t="s">
        <v>37</v>
      </c>
    </row>
    <row r="12" spans="1:26" ht="61.15" customHeight="1">
      <c r="A12" s="69">
        <v>7</v>
      </c>
      <c r="B12" s="46" t="s">
        <v>36</v>
      </c>
      <c r="C12" s="34" t="s">
        <v>1</v>
      </c>
      <c r="D12" s="36">
        <v>1</v>
      </c>
      <c r="E12" s="37"/>
      <c r="F12" s="38">
        <v>2</v>
      </c>
      <c r="G12" s="39">
        <v>2</v>
      </c>
      <c r="H12" s="39">
        <v>1</v>
      </c>
      <c r="I12" s="39"/>
      <c r="J12" s="40">
        <v>3656.64</v>
      </c>
      <c r="K12" s="41">
        <f t="shared" si="0"/>
        <v>7313.28</v>
      </c>
      <c r="L12" s="41">
        <v>4022.3</v>
      </c>
      <c r="M12" s="41">
        <f t="shared" si="1"/>
        <v>8044.6</v>
      </c>
      <c r="N12" s="41">
        <v>4205.1400000000003</v>
      </c>
      <c r="O12" s="41">
        <f t="shared" si="2"/>
        <v>8410.2800000000007</v>
      </c>
      <c r="P12" s="41">
        <f t="shared" si="5"/>
        <v>3961.36</v>
      </c>
      <c r="Q12" s="41">
        <f t="shared" si="4"/>
        <v>7922.72</v>
      </c>
      <c r="R12" s="42" t="s">
        <v>32</v>
      </c>
      <c r="S12" s="43" t="s">
        <v>18</v>
      </c>
      <c r="T12" s="43" t="s">
        <v>37</v>
      </c>
      <c r="Z12" s="14"/>
    </row>
    <row r="13" spans="1:26" ht="27" customHeight="1">
      <c r="A13" s="24"/>
      <c r="B13" s="47" t="s">
        <v>4</v>
      </c>
      <c r="C13" s="48"/>
      <c r="D13" s="49"/>
      <c r="E13" s="50"/>
      <c r="F13" s="51"/>
      <c r="G13" s="52"/>
      <c r="H13" s="52"/>
      <c r="I13" s="52"/>
      <c r="J13" s="48"/>
      <c r="K13" s="53">
        <f>SUM(K6:K12)</f>
        <v>75104.639999999999</v>
      </c>
      <c r="L13" s="54"/>
      <c r="M13" s="53">
        <f>SUM(M6:M12)</f>
        <v>82604.05</v>
      </c>
      <c r="N13" s="54"/>
      <c r="O13" s="53">
        <f>SUM(O6:O12)</f>
        <v>86358.85</v>
      </c>
      <c r="P13" s="53"/>
      <c r="Q13" s="54">
        <f>SUM(Q6:Q12)</f>
        <v>81355.846666666665</v>
      </c>
      <c r="R13" s="55"/>
      <c r="S13" s="55"/>
      <c r="T13" s="55"/>
    </row>
    <row r="14" spans="1:26" ht="18.75">
      <c r="A14" s="13"/>
      <c r="B14" s="56"/>
      <c r="C14" s="57"/>
      <c r="D14" s="58"/>
      <c r="E14" s="59"/>
      <c r="F14" s="60"/>
      <c r="G14" s="61"/>
      <c r="H14" s="61"/>
      <c r="I14" s="61"/>
      <c r="J14" s="62"/>
      <c r="K14" s="63"/>
      <c r="L14" s="64"/>
      <c r="M14" s="57"/>
      <c r="N14" s="57"/>
      <c r="O14" s="57"/>
      <c r="P14" s="57"/>
      <c r="Q14" s="12"/>
      <c r="R14" s="13"/>
      <c r="S14" s="13"/>
      <c r="T14" s="13"/>
    </row>
    <row r="15" spans="1:26" ht="24.6" customHeight="1">
      <c r="A15" s="65"/>
      <c r="B15" s="15" t="s">
        <v>40</v>
      </c>
      <c r="C15" s="15"/>
      <c r="D15" s="15"/>
      <c r="E15" s="15"/>
      <c r="F15" s="16"/>
      <c r="G15" s="15"/>
      <c r="H15" s="15"/>
      <c r="I15" s="15"/>
      <c r="J15" s="15"/>
      <c r="K15" s="15"/>
      <c r="L15" s="17"/>
      <c r="M15" s="18"/>
      <c r="N15" s="18"/>
      <c r="O15" s="15"/>
      <c r="P15" s="18"/>
      <c r="Q15" s="12"/>
      <c r="R15" s="19"/>
      <c r="S15" s="19"/>
      <c r="T15" s="15"/>
    </row>
    <row r="16" spans="1:26" ht="34.9" customHeight="1">
      <c r="A16" s="65"/>
      <c r="B16" s="15" t="s">
        <v>43</v>
      </c>
      <c r="C16" s="15"/>
      <c r="D16" s="15"/>
      <c r="E16" s="15"/>
      <c r="F16" s="16"/>
      <c r="G16" s="15"/>
      <c r="H16" s="15"/>
      <c r="I16" s="15"/>
      <c r="J16" s="15"/>
      <c r="K16" s="15"/>
      <c r="L16" s="17"/>
      <c r="M16" s="18"/>
      <c r="N16" s="18"/>
      <c r="O16" s="15"/>
      <c r="P16" s="18"/>
      <c r="Q16" s="12"/>
      <c r="R16" s="19"/>
      <c r="S16" s="19"/>
      <c r="T16" s="15" t="s">
        <v>20</v>
      </c>
    </row>
    <row r="17" spans="1:20" ht="22.15" customHeight="1">
      <c r="A17" s="65"/>
      <c r="B17" s="15" t="s">
        <v>41</v>
      </c>
      <c r="C17" s="15"/>
      <c r="D17" s="15"/>
      <c r="E17" s="15"/>
      <c r="F17" s="16"/>
      <c r="G17" s="15"/>
      <c r="H17" s="15"/>
      <c r="I17" s="15"/>
      <c r="J17" s="15"/>
      <c r="K17" s="15"/>
      <c r="L17" s="17"/>
      <c r="M17" s="18"/>
      <c r="N17" s="18"/>
      <c r="O17" s="15"/>
      <c r="P17" s="18"/>
      <c r="Q17" s="12"/>
      <c r="R17" s="19"/>
      <c r="S17" s="19"/>
      <c r="T17" s="15"/>
    </row>
    <row r="18" spans="1:20" ht="39" customHeight="1">
      <c r="A18" s="65"/>
      <c r="B18" s="15" t="s">
        <v>44</v>
      </c>
      <c r="C18" s="15"/>
      <c r="D18" s="15"/>
      <c r="E18" s="15"/>
      <c r="F18" s="20"/>
      <c r="G18" s="21"/>
      <c r="H18" s="21"/>
      <c r="I18" s="21"/>
      <c r="J18" s="22"/>
      <c r="K18" s="15"/>
      <c r="L18" s="18"/>
      <c r="M18" s="18"/>
      <c r="N18" s="18"/>
      <c r="O18" s="15"/>
      <c r="P18" s="18"/>
      <c r="Q18" s="12"/>
      <c r="R18" s="19"/>
      <c r="S18" s="19"/>
      <c r="T18" s="15" t="s">
        <v>19</v>
      </c>
    </row>
    <row r="19" spans="1:20" ht="48.6" customHeight="1">
      <c r="A19" s="65"/>
      <c r="B19" s="76" t="s">
        <v>43</v>
      </c>
      <c r="C19" s="76"/>
      <c r="D19" s="76"/>
      <c r="E19" s="76"/>
      <c r="F19" s="76"/>
      <c r="G19" s="76"/>
      <c r="H19" s="76"/>
      <c r="I19" s="76"/>
      <c r="J19" s="76"/>
      <c r="K19" s="15"/>
      <c r="L19" s="18"/>
      <c r="M19" s="18"/>
      <c r="N19" s="18"/>
      <c r="O19" s="15"/>
      <c r="P19" s="18"/>
      <c r="Q19" s="12"/>
      <c r="R19" s="19"/>
      <c r="S19" s="19"/>
      <c r="T19" s="15" t="s">
        <v>23</v>
      </c>
    </row>
    <row r="20" spans="1:20" ht="40.9" customHeight="1">
      <c r="A20" s="65"/>
      <c r="B20" s="76" t="s">
        <v>43</v>
      </c>
      <c r="C20" s="76"/>
      <c r="D20" s="76"/>
      <c r="E20" s="76"/>
      <c r="F20" s="76"/>
      <c r="G20" s="76"/>
      <c r="H20" s="76"/>
      <c r="I20" s="76"/>
      <c r="J20" s="76"/>
      <c r="K20" s="23"/>
      <c r="L20" s="18"/>
      <c r="M20" s="18"/>
      <c r="N20" s="18"/>
      <c r="O20" s="23"/>
      <c r="P20" s="18"/>
      <c r="Q20" s="12"/>
      <c r="R20" s="19"/>
      <c r="S20" s="19"/>
      <c r="T20" s="23" t="s">
        <v>27</v>
      </c>
    </row>
    <row r="21" spans="1:20" ht="42" customHeight="1">
      <c r="A21" s="65"/>
      <c r="B21" s="76" t="s">
        <v>46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18"/>
      <c r="O21" s="15"/>
      <c r="P21" s="18"/>
      <c r="Q21" s="12"/>
      <c r="R21" s="19"/>
      <c r="S21" s="19"/>
      <c r="T21" s="15" t="s">
        <v>24</v>
      </c>
    </row>
    <row r="22" spans="1:20" ht="41.45" customHeight="1">
      <c r="A22" s="65"/>
      <c r="B22" s="15" t="s">
        <v>25</v>
      </c>
      <c r="C22" s="15"/>
      <c r="D22" s="15"/>
      <c r="E22" s="15"/>
      <c r="F22" s="20"/>
      <c r="G22" s="21"/>
      <c r="H22" s="21"/>
      <c r="I22" s="21"/>
      <c r="J22" s="22"/>
      <c r="K22" s="15"/>
      <c r="L22" s="18"/>
      <c r="M22" s="18"/>
      <c r="N22" s="18"/>
      <c r="O22" s="15"/>
      <c r="P22" s="18"/>
      <c r="Q22" s="12"/>
      <c r="R22" s="19"/>
      <c r="S22" s="19"/>
      <c r="T22" s="15" t="s">
        <v>26</v>
      </c>
    </row>
    <row r="23" spans="1:20" ht="37.9" customHeight="1">
      <c r="A23" s="65"/>
      <c r="B23" s="76" t="s">
        <v>45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18"/>
      <c r="N23" s="18"/>
      <c r="O23" s="15"/>
      <c r="P23" s="18"/>
      <c r="Q23" s="12"/>
      <c r="R23" s="19"/>
      <c r="S23" s="19"/>
      <c r="T23" s="15" t="s">
        <v>21</v>
      </c>
    </row>
    <row r="24" spans="1:20" ht="35.1" customHeight="1">
      <c r="A24" s="10"/>
    </row>
  </sheetData>
  <mergeCells count="7">
    <mergeCell ref="B23:L23"/>
    <mergeCell ref="B21:M21"/>
    <mergeCell ref="J1:R1"/>
    <mergeCell ref="B2:T2"/>
    <mergeCell ref="B5:T5"/>
    <mergeCell ref="B19:J19"/>
    <mergeCell ref="B20:J20"/>
  </mergeCells>
  <printOptions horizontalCentered="1"/>
  <pageMargins left="0" right="0" top="0.55118110236220474" bottom="0.55118110236220474" header="0.31496062992125984" footer="0.31496062992125984"/>
  <pageSetup paperSize="9" scale="5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2025-05-15T06:57:58Z</cp:lastPrinted>
  <dcterms:created xsi:type="dcterms:W3CDTF">2023-12-05T07:12:37Z</dcterms:created>
  <dcterms:modified xsi:type="dcterms:W3CDTF">2025-05-28T09:11:08Z</dcterms:modified>
</cp:coreProperties>
</file>