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7D666AD6-36E5-4827-9BFA-94ECE9D542A6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Аркуш1" sheetId="1" r:id="rId1"/>
    <sheet name="Аркуш2" sheetId="2" r:id="rId2"/>
  </sheets>
  <definedNames>
    <definedName name="_xlnm.Print_Titles" localSheetId="0">Аркуш1!$4:$5</definedName>
    <definedName name="_xlnm.Print_Area" localSheetId="0">Аркуш1!$B$3:$P$24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G11" i="1" l="1"/>
  <c r="G14" i="1"/>
  <c r="G13" i="1"/>
  <c r="G12" i="1"/>
  <c r="G10" i="1"/>
  <c r="G9" i="1"/>
  <c r="G8" i="1"/>
  <c r="G7" i="1"/>
  <c r="L14" i="1" l="1"/>
  <c r="M14" i="1" s="1"/>
  <c r="H14" i="1"/>
  <c r="L11" i="1"/>
  <c r="M11" i="1" s="1"/>
  <c r="H11" i="1"/>
  <c r="L7" i="1"/>
  <c r="M7" i="1" s="1"/>
  <c r="H7" i="1"/>
  <c r="L8" i="1"/>
  <c r="M8" i="1" s="1"/>
  <c r="H8" i="1"/>
  <c r="L9" i="1"/>
  <c r="M9" i="1" s="1"/>
  <c r="H9" i="1"/>
  <c r="L12" i="1"/>
  <c r="M12" i="1" s="1"/>
  <c r="H12" i="1"/>
  <c r="L10" i="1"/>
  <c r="M10" i="1" s="1"/>
  <c r="H10" i="1"/>
  <c r="L13" i="1"/>
  <c r="M13" i="1" s="1"/>
  <c r="H13" i="1"/>
  <c r="M16" i="1" l="1"/>
  <c r="H16" i="1"/>
  <c r="K16" i="1"/>
</calcChain>
</file>

<file path=xl/sharedStrings.xml><?xml version="1.0" encoding="utf-8"?>
<sst xmlns="http://schemas.openxmlformats.org/spreadsheetml/2006/main" count="74" uniqueCount="60">
  <si>
    <t>Transplant Pretreatment Tubes Пробірки для попередньої обробки перед внесенням</t>
  </si>
  <si>
    <t>ARCHITECT Concentrated Wash Buffer Промивний буфер, 4 фл х 975 мл, або еквівалент</t>
  </si>
  <si>
    <t>ARCHITECT Pre-Trigger Solution Претригерний розчин, 4 фл х 975 мл, або еквівалент</t>
  </si>
  <si>
    <t>ARCHITECT Trigger Solution Тригерний розчин, 4 фл х 975 мл, або еквівалент</t>
  </si>
  <si>
    <t>№</t>
  </si>
  <si>
    <t>компл</t>
  </si>
  <si>
    <t>паков</t>
  </si>
  <si>
    <t>Міжнародна непатентована назва лікарського засобу / Назва медичного виробу</t>
  </si>
  <si>
    <t>Форма випуску</t>
  </si>
  <si>
    <t>Код та назва національного класифікатору медичного виробу</t>
  </si>
  <si>
    <t>Відомості про державну реєстрацію/технічний регламент</t>
  </si>
  <si>
    <t xml:space="preserve">61163 
Окислювальний реагент для імунохемілюмінесцентного аналізу ІВД </t>
  </si>
  <si>
    <t>Декларація про відповідність DOC-1P06-UKR-v.2 від 08.11.2019</t>
  </si>
  <si>
    <t>Декларація про відповідність DOC-6C54-UKR-v.1 від 03.05.2017</t>
  </si>
  <si>
    <t xml:space="preserve">Цінова пропозиція фірми №1, без ПДВ за 1 одиницю, грн. </t>
  </si>
  <si>
    <t xml:space="preserve">Цінова пропозиція фірми №1,  з ПДВ, за 1 одиницю, грн. </t>
  </si>
  <si>
    <t>Загальна сума, грн.</t>
  </si>
  <si>
    <t>58793 
Реагент для генерації сигналу при Імунохемілюмінесцентні аналізі ІВД, набір</t>
  </si>
  <si>
    <r>
      <t xml:space="preserve">ЛОТ 1 Реагенти до автоматичних аналізаторів закритого типу Architect </t>
    </r>
    <r>
      <rPr>
        <b/>
        <i/>
        <sz val="12"/>
        <rFont val="Times New Roman"/>
        <family val="1"/>
        <charset val="204"/>
      </rPr>
      <t>i</t>
    </r>
    <r>
      <rPr>
        <b/>
        <sz val="12"/>
        <rFont val="Times New Roman"/>
        <family val="1"/>
        <charset val="204"/>
      </rPr>
      <t>1000</t>
    </r>
    <r>
      <rPr>
        <b/>
        <i/>
        <sz val="12"/>
        <rFont val="Times New Roman"/>
        <family val="1"/>
        <charset val="204"/>
      </rPr>
      <t>SR (закрита система)</t>
    </r>
    <r>
      <rPr>
        <b/>
        <sz val="12"/>
        <rFont val="Times New Roman"/>
        <family val="1"/>
        <charset val="204"/>
      </rPr>
      <t>:</t>
    </r>
  </si>
  <si>
    <t>ARCHITEСT Tacrolimus калібратори ARCHITEСT Tacrolimus Calibrators</t>
  </si>
  <si>
    <t>ARCHITEСT Tacrolimus набір реагентів ARCHITEСT Tacrolimus Reagnt kit</t>
  </si>
  <si>
    <t>ARCHITEСT Tacrolimus Whole Blood Precipitation набір реагентів ARCHITEСT Tacrolimus Whole Blood Precipitation Reagent Kit</t>
  </si>
  <si>
    <t>55443 
Такролімус, терапевтичний лікарський моніторинг IVD, калібратор</t>
  </si>
  <si>
    <t>Декларація про відповідність DOC-1L77-UKR-v.1M
від 10.05.2017</t>
  </si>
  <si>
    <t xml:space="preserve">61025 
Такролімус терапевтичний лікарський моніторинг ІВД, набір, імунохемілюмінесцентний аналіз </t>
  </si>
  <si>
    <t>Декларація про відповідність DOC-1L77-UKR-v.1M
 від 10.05.2017</t>
  </si>
  <si>
    <t>Декларація про відповідність DOC-1L77-UKR-v.1S
від 10.05.2017</t>
  </si>
  <si>
    <t xml:space="preserve">55445 
Такролімус, терапевтичний лікарський моніторинг IVD, реагент </t>
  </si>
  <si>
    <t xml:space="preserve">НАЦІОНАЛЬНИЙ КЛАСИФІКАТОР УКРАЇНИ
Єдиний закупівельний словник ДК 021:2015  </t>
  </si>
  <si>
    <t>Код ДК 021:2015 – 33696500-0 - Лабораторні реактиви</t>
  </si>
  <si>
    <t>Декларація про відповідність DOC-6E23-UKR-v.2
від 05.10.2020</t>
  </si>
  <si>
    <t>Декларація про відповідність DOC-6C55-UKR-v.2 від 05.10.2020</t>
  </si>
  <si>
    <t>Загальна кількість</t>
  </si>
  <si>
    <t xml:space="preserve">Цінова пропозиція фірми №2, без ПДВ за 1 одиницю, грн. </t>
  </si>
  <si>
    <t xml:space="preserve">Цінова пропозиція фірми №2,  з ПДВ, за 1 одиницю, грн. </t>
  </si>
  <si>
    <t>Ціна середня, з ПДВ, грн.</t>
  </si>
  <si>
    <t>Загальна сума фірми №2, грн.</t>
  </si>
  <si>
    <t>Всього</t>
  </si>
  <si>
    <t>ARCHITECT Probe Conditioning Solution Розчин ARCHITECT Probe Conditioning Solution</t>
  </si>
  <si>
    <t>59058 Мийний/очищувальний  розчин IVD (діагностика
in vitro ) для автоматизованих/ напівавтоматизованих
систем</t>
  </si>
  <si>
    <t>Декларація про відповідність DOC-1L56-UKR-v.1від 03.05.2017</t>
  </si>
  <si>
    <t>е78</t>
  </si>
  <si>
    <t>Голова робочої групи:             Медичний директор  з медичних питань НДСЛ "ОХМАТДИТ" МОЗ України</t>
  </si>
  <si>
    <t>Т.П. Іванова</t>
  </si>
  <si>
    <t>Члени робочої групи:               Медичний директор  НДСЛ "ОХМАТДИТ" МОЗ України</t>
  </si>
  <si>
    <t>С.С.Чернишук</t>
  </si>
  <si>
    <t>Медичний директор з поліклінічної роботи</t>
  </si>
  <si>
    <t>В.А. Сова</t>
  </si>
  <si>
    <t>Завідувач Українського Референс-центру з клінічної лабораторної діагностики та метрологі</t>
  </si>
  <si>
    <t>В.Г. Яновська</t>
  </si>
  <si>
    <t>Завідувач відділом імуногістохімічних досліджень дитячого патологоанатомічного відділення</t>
  </si>
  <si>
    <t>О.В. Виставних</t>
  </si>
  <si>
    <t>Завідувач лабораторії медико-генетичного центру</t>
  </si>
  <si>
    <t>Н.В. Ольхович</t>
  </si>
  <si>
    <t>Заступник генерального директора з економічних питань</t>
  </si>
  <si>
    <t>В.В.Федоров</t>
  </si>
  <si>
    <t>43865 
Вакуумна пробірка для взяття зразків крові, з K2ЕDТА, IVD</t>
  </si>
  <si>
    <t>58236
Буферний промивання та розчин ІВД, автоматичні / напівавтоматичні системи</t>
  </si>
  <si>
    <t>Медико-технічні вимоги на закупівлю реагентів та витратних матеріалів для Референс-лабораторії з лабораторної діагностики онкогематологічних захворювань Українського Референс-центру з клінічної лабораторної діагностики та метрології  в 2025 році (Органна Трансплантація)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</si>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</sst>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3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0" fillId="0" borderId="0" xfId="0" applyNumberFormat="1"/>
    <xf numFmtId="0" fontId="8" fillId="0" borderId="0" xfId="2" applyFont="1" applyAlignment="1">
      <alignment vertical="center"/>
    </xf>
    <xf numFmtId="0" fontId="2" fillId="0" borderId="0" xfId="0" applyFont="1" applyAlignment="1">
      <alignment vertical="center"/>
    </xf>
    <xf numFmtId="4" fontId="1" fillId="0" borderId="0" xfId="0" applyNumberFormat="1" applyFont="1"/>
    <xf numFmtId="0" fontId="1" fillId="0" borderId="0" xfId="0" applyFont="1"/>
    <xf numFmtId="0" fontId="6" fillId="0" borderId="0" xfId="2" applyFont="1" applyAlignment="1">
      <alignment vertical="center"/>
    </xf>
    <xf numFmtId="0" fontId="11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</cellXfs>
  <cellStyles count="3">
    <cellStyle name="Excel Built-in Normal" xfId="1" xr:uid="{8AAAF295-CA9D-4A8C-95DB-9C9E372E3124}"/>
    <cellStyle name="Звичайний" xfId="0" builtinId="0"/>
    <cellStyle name="Звичайний 3" xfId="2" xr:uid="{4A2F1C4E-9EF5-42EB-B9CA-F5F1A7E037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25"/>
  <sheetViews>
    <sheetView tabSelected="1" zoomScale="60" zoomScaleNormal="60" workbookViewId="0">
      <selection activeCell="B4" sqref="B4:P14"/>
    </sheetView>
  </sheetViews>
  <sheetFormatPr defaultRowHeight="15" x14ac:dyDescent="0.25"/>
  <cols>
    <col min="3" max="3" width="42.42578125" customWidth="1"/>
    <col min="4" max="5" width="11.28515625" customWidth="1"/>
    <col min="6" max="6" width="13" customWidth="1"/>
    <col min="7" max="7" width="12.7109375" customWidth="1"/>
    <col min="8" max="13" width="17.140625" customWidth="1"/>
    <col min="14" max="14" width="24.28515625" customWidth="1"/>
    <col min="15" max="15" width="29.140625" customWidth="1"/>
    <col min="16" max="16" width="26.42578125" customWidth="1"/>
    <col min="20" max="20" width="30.7109375" customWidth="1"/>
  </cols>
  <sheetData>
    <row r="2" spans="2:20" ht="46.5" customHeight="1" x14ac:dyDescent="0.3">
      <c r="F2" s="30" t="s">
        <v>59</v>
      </c>
      <c r="G2" s="30"/>
      <c r="H2" s="30"/>
      <c r="I2" s="30"/>
      <c r="J2" s="30"/>
      <c r="K2" s="30"/>
      <c r="L2" s="30"/>
      <c r="M2" s="30"/>
    </row>
    <row r="3" spans="2:20" ht="78.75" customHeight="1" x14ac:dyDescent="0.25">
      <c r="B3" s="29" t="s">
        <v>58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2:20" ht="85.5" x14ac:dyDescent="0.25">
      <c r="B4" s="5" t="s">
        <v>4</v>
      </c>
      <c r="C4" s="5" t="s">
        <v>7</v>
      </c>
      <c r="D4" s="2" t="s">
        <v>8</v>
      </c>
      <c r="E4" s="2" t="s">
        <v>32</v>
      </c>
      <c r="F4" s="2" t="s">
        <v>14</v>
      </c>
      <c r="G4" s="2" t="s">
        <v>15</v>
      </c>
      <c r="H4" s="6" t="s">
        <v>16</v>
      </c>
      <c r="I4" s="2" t="s">
        <v>33</v>
      </c>
      <c r="J4" s="2" t="s">
        <v>34</v>
      </c>
      <c r="K4" s="2" t="s">
        <v>36</v>
      </c>
      <c r="L4" s="2" t="s">
        <v>35</v>
      </c>
      <c r="M4" s="6" t="s">
        <v>16</v>
      </c>
      <c r="N4" s="8" t="s">
        <v>28</v>
      </c>
      <c r="O4" s="6" t="s">
        <v>9</v>
      </c>
      <c r="P4" s="7" t="s">
        <v>10</v>
      </c>
    </row>
    <row r="5" spans="2:20" ht="31.5" customHeight="1" x14ac:dyDescent="0.25"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</row>
    <row r="6" spans="2:20" ht="41.25" customHeight="1" x14ac:dyDescent="0.25">
      <c r="B6" s="28" t="s">
        <v>18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20" ht="63.75" customHeight="1" x14ac:dyDescent="0.25">
      <c r="B7" s="13">
        <v>1</v>
      </c>
      <c r="C7" s="4" t="s">
        <v>1</v>
      </c>
      <c r="D7" s="1" t="s">
        <v>6</v>
      </c>
      <c r="E7" s="18">
        <v>3</v>
      </c>
      <c r="F7" s="15">
        <v>2723</v>
      </c>
      <c r="G7" s="14">
        <f>F7*1.07</f>
        <v>2913.61</v>
      </c>
      <c r="H7" s="3">
        <f t="shared" ref="H7:H13" si="0">E7*G7</f>
        <v>8740.83</v>
      </c>
      <c r="I7" s="14">
        <v>2900</v>
      </c>
      <c r="J7" s="14">
        <v>3103</v>
      </c>
      <c r="K7" s="3">
        <f t="shared" ref="K7:K14" si="1">E7*J7</f>
        <v>9309</v>
      </c>
      <c r="L7" s="3">
        <f t="shared" ref="L7:L14" si="2">(G7+J7)/2</f>
        <v>3008.3050000000003</v>
      </c>
      <c r="M7" s="3">
        <f t="shared" ref="M7:M14" si="3">E7*L7</f>
        <v>9024.9150000000009</v>
      </c>
      <c r="N7" s="11" t="s">
        <v>29</v>
      </c>
      <c r="O7" s="9" t="s">
        <v>57</v>
      </c>
      <c r="P7" s="9" t="s">
        <v>13</v>
      </c>
    </row>
    <row r="8" spans="2:20" ht="68.25" customHeight="1" x14ac:dyDescent="0.25">
      <c r="B8" s="13">
        <v>2</v>
      </c>
      <c r="C8" s="4" t="s">
        <v>2</v>
      </c>
      <c r="D8" s="1" t="s">
        <v>6</v>
      </c>
      <c r="E8" s="1">
        <v>4</v>
      </c>
      <c r="F8" s="14">
        <v>6237</v>
      </c>
      <c r="G8" s="14">
        <f>F8*1.07</f>
        <v>6673.59</v>
      </c>
      <c r="H8" s="3">
        <f t="shared" si="0"/>
        <v>26694.36</v>
      </c>
      <c r="I8" s="14">
        <v>6635</v>
      </c>
      <c r="J8" s="14">
        <v>7099</v>
      </c>
      <c r="K8" s="3">
        <f t="shared" si="1"/>
        <v>28396</v>
      </c>
      <c r="L8" s="3">
        <f t="shared" si="2"/>
        <v>6886.2950000000001</v>
      </c>
      <c r="M8" s="3">
        <f t="shared" si="3"/>
        <v>27545.18</v>
      </c>
      <c r="N8" s="11" t="s">
        <v>29</v>
      </c>
      <c r="O8" s="9" t="s">
        <v>11</v>
      </c>
      <c r="P8" s="9" t="s">
        <v>30</v>
      </c>
    </row>
    <row r="9" spans="2:20" ht="85.5" customHeight="1" x14ac:dyDescent="0.25">
      <c r="B9" s="13">
        <v>3</v>
      </c>
      <c r="C9" s="4" t="s">
        <v>3</v>
      </c>
      <c r="D9" s="1" t="s">
        <v>6</v>
      </c>
      <c r="E9" s="1">
        <v>4</v>
      </c>
      <c r="F9" s="14">
        <v>2541</v>
      </c>
      <c r="G9" s="14">
        <f>F9*1.07</f>
        <v>2718.8700000000003</v>
      </c>
      <c r="H9" s="3">
        <f t="shared" si="0"/>
        <v>10875.480000000001</v>
      </c>
      <c r="I9" s="14">
        <v>2703</v>
      </c>
      <c r="J9" s="14">
        <v>2892.21</v>
      </c>
      <c r="K9" s="3">
        <f t="shared" si="1"/>
        <v>11568.84</v>
      </c>
      <c r="L9" s="3">
        <f t="shared" si="2"/>
        <v>2805.54</v>
      </c>
      <c r="M9" s="3">
        <f t="shared" si="3"/>
        <v>11222.16</v>
      </c>
      <c r="N9" s="11" t="s">
        <v>29</v>
      </c>
      <c r="O9" s="9" t="s">
        <v>17</v>
      </c>
      <c r="P9" s="9" t="s">
        <v>31</v>
      </c>
    </row>
    <row r="10" spans="2:20" ht="106.5" customHeight="1" x14ac:dyDescent="0.25">
      <c r="B10" s="13">
        <v>4</v>
      </c>
      <c r="C10" s="4" t="s">
        <v>38</v>
      </c>
      <c r="D10" s="1" t="s">
        <v>6</v>
      </c>
      <c r="E10" s="1">
        <v>1</v>
      </c>
      <c r="F10" s="14">
        <v>8778</v>
      </c>
      <c r="G10" s="14">
        <f t="shared" ref="G10" si="4">F10*1.07</f>
        <v>9392.4600000000009</v>
      </c>
      <c r="H10" s="3">
        <f t="shared" si="0"/>
        <v>9392.4600000000009</v>
      </c>
      <c r="I10" s="3">
        <v>9338</v>
      </c>
      <c r="J10" s="14">
        <v>9991.66</v>
      </c>
      <c r="K10" s="3">
        <f t="shared" si="1"/>
        <v>9991.66</v>
      </c>
      <c r="L10" s="3">
        <f t="shared" si="2"/>
        <v>9692.0600000000013</v>
      </c>
      <c r="M10" s="3">
        <f t="shared" si="3"/>
        <v>9692.0600000000013</v>
      </c>
      <c r="N10" s="11" t="s">
        <v>29</v>
      </c>
      <c r="O10" s="16" t="s">
        <v>39</v>
      </c>
      <c r="P10" s="17" t="s">
        <v>40</v>
      </c>
    </row>
    <row r="11" spans="2:20" ht="63.75" customHeight="1" x14ac:dyDescent="0.25">
      <c r="B11" s="13">
        <v>5</v>
      </c>
      <c r="C11" s="10" t="s">
        <v>0</v>
      </c>
      <c r="D11" s="9" t="s">
        <v>6</v>
      </c>
      <c r="E11" s="1">
        <v>9</v>
      </c>
      <c r="F11" s="14">
        <v>1432</v>
      </c>
      <c r="G11" s="14">
        <f t="shared" ref="G11" si="5">F11*1.07</f>
        <v>1532.24</v>
      </c>
      <c r="H11" s="3">
        <f t="shared" si="0"/>
        <v>13790.16</v>
      </c>
      <c r="I11" s="14">
        <v>1540</v>
      </c>
      <c r="J11" s="14">
        <v>1647.8</v>
      </c>
      <c r="K11" s="3">
        <f t="shared" si="1"/>
        <v>14830.199999999999</v>
      </c>
      <c r="L11" s="3">
        <f t="shared" si="2"/>
        <v>1590.02</v>
      </c>
      <c r="M11" s="3">
        <f t="shared" si="3"/>
        <v>14310.18</v>
      </c>
      <c r="N11" s="11" t="s">
        <v>29</v>
      </c>
      <c r="O11" s="9" t="s">
        <v>56</v>
      </c>
      <c r="P11" s="1" t="s">
        <v>12</v>
      </c>
    </row>
    <row r="12" spans="2:20" ht="67.5" customHeight="1" x14ac:dyDescent="0.25">
      <c r="B12" s="13">
        <v>6</v>
      </c>
      <c r="C12" s="10" t="s">
        <v>19</v>
      </c>
      <c r="D12" s="9" t="s">
        <v>5</v>
      </c>
      <c r="E12" s="1">
        <v>1</v>
      </c>
      <c r="F12" s="14">
        <v>5544</v>
      </c>
      <c r="G12" s="14">
        <f t="shared" ref="G12:G14" si="6">F12*1.07</f>
        <v>5932.08</v>
      </c>
      <c r="H12" s="3">
        <f t="shared" si="0"/>
        <v>5932.08</v>
      </c>
      <c r="I12" s="3">
        <v>5835</v>
      </c>
      <c r="J12" s="3">
        <v>6243.45</v>
      </c>
      <c r="K12" s="3">
        <f t="shared" si="1"/>
        <v>6243.45</v>
      </c>
      <c r="L12" s="3">
        <f t="shared" si="2"/>
        <v>6087.7649999999994</v>
      </c>
      <c r="M12" s="3">
        <f t="shared" si="3"/>
        <v>6087.7649999999994</v>
      </c>
      <c r="N12" s="11" t="s">
        <v>29</v>
      </c>
      <c r="O12" s="9" t="s">
        <v>22</v>
      </c>
      <c r="P12" s="9" t="s">
        <v>23</v>
      </c>
      <c r="T12" t="s">
        <v>41</v>
      </c>
    </row>
    <row r="13" spans="2:20" ht="92.25" customHeight="1" x14ac:dyDescent="0.25">
      <c r="B13" s="13">
        <v>7</v>
      </c>
      <c r="C13" s="10" t="s">
        <v>20</v>
      </c>
      <c r="D13" s="9" t="s">
        <v>5</v>
      </c>
      <c r="E13" s="1">
        <v>9</v>
      </c>
      <c r="F13" s="14">
        <v>23500</v>
      </c>
      <c r="G13" s="14">
        <f t="shared" si="6"/>
        <v>25145</v>
      </c>
      <c r="H13" s="3">
        <f t="shared" si="0"/>
        <v>226305</v>
      </c>
      <c r="I13" s="3">
        <v>24730</v>
      </c>
      <c r="J13" s="3">
        <v>26461.1</v>
      </c>
      <c r="K13" s="3">
        <f t="shared" si="1"/>
        <v>238149.9</v>
      </c>
      <c r="L13" s="3">
        <f t="shared" si="2"/>
        <v>25803.05</v>
      </c>
      <c r="M13" s="3">
        <f t="shared" si="3"/>
        <v>232227.44999999998</v>
      </c>
      <c r="N13" s="11" t="s">
        <v>29</v>
      </c>
      <c r="O13" s="9" t="s">
        <v>24</v>
      </c>
      <c r="P13" s="9" t="s">
        <v>25</v>
      </c>
    </row>
    <row r="14" spans="2:20" ht="66.75" customHeight="1" x14ac:dyDescent="0.25">
      <c r="B14" s="13">
        <v>8</v>
      </c>
      <c r="C14" s="10" t="s">
        <v>21</v>
      </c>
      <c r="D14" s="9" t="s">
        <v>5</v>
      </c>
      <c r="E14" s="1">
        <v>9</v>
      </c>
      <c r="F14" s="14">
        <v>1987</v>
      </c>
      <c r="G14" s="14">
        <f t="shared" si="6"/>
        <v>2126.09</v>
      </c>
      <c r="H14" s="3">
        <f>E14*G14</f>
        <v>19134.810000000001</v>
      </c>
      <c r="I14" s="3">
        <v>2115</v>
      </c>
      <c r="J14" s="3">
        <v>2263.0500000000002</v>
      </c>
      <c r="K14" s="3">
        <f t="shared" si="1"/>
        <v>20367.45</v>
      </c>
      <c r="L14" s="3">
        <f t="shared" si="2"/>
        <v>2194.5700000000002</v>
      </c>
      <c r="M14" s="3">
        <f t="shared" si="3"/>
        <v>19751.13</v>
      </c>
      <c r="N14" s="11" t="s">
        <v>29</v>
      </c>
      <c r="O14" s="9" t="s">
        <v>27</v>
      </c>
      <c r="P14" s="9" t="s">
        <v>26</v>
      </c>
    </row>
    <row r="15" spans="2:20" ht="5.25" customHeight="1" x14ac:dyDescent="0.25"/>
    <row r="16" spans="2:20" s="25" customFormat="1" ht="15.75" x14ac:dyDescent="0.25">
      <c r="C16" s="26" t="s">
        <v>37</v>
      </c>
      <c r="D16" s="27"/>
      <c r="E16" s="27"/>
      <c r="F16" s="27"/>
      <c r="G16" s="27"/>
      <c r="H16" s="12">
        <f>SUM(H7:H14)</f>
        <v>320865.18</v>
      </c>
      <c r="I16" s="27"/>
      <c r="J16" s="27"/>
      <c r="K16" s="12">
        <f>SUM(K7:K14)</f>
        <v>338856.5</v>
      </c>
      <c r="L16" s="27"/>
      <c r="M16" s="12">
        <f>SUM(M7:M14)</f>
        <v>329860.83999999997</v>
      </c>
    </row>
    <row r="18" spans="2:16" ht="39.950000000000003" customHeight="1" x14ac:dyDescent="0.25">
      <c r="B18" s="20" t="s">
        <v>42</v>
      </c>
      <c r="D18" s="21"/>
      <c r="E18" s="21"/>
      <c r="F18" s="21"/>
      <c r="G18" s="21"/>
      <c r="I18" s="21"/>
      <c r="J18" s="21"/>
      <c r="K18" s="21"/>
      <c r="L18" s="21"/>
      <c r="O18" s="21"/>
      <c r="P18" s="20" t="s">
        <v>43</v>
      </c>
    </row>
    <row r="19" spans="2:16" ht="39.950000000000003" customHeight="1" x14ac:dyDescent="0.25">
      <c r="B19" s="20" t="s">
        <v>44</v>
      </c>
      <c r="D19" s="21"/>
      <c r="E19" s="21"/>
      <c r="F19" s="21"/>
      <c r="G19" s="21"/>
      <c r="J19" s="22"/>
      <c r="K19" s="23"/>
      <c r="O19" s="21"/>
      <c r="P19" s="20" t="s">
        <v>45</v>
      </c>
    </row>
    <row r="20" spans="2:16" ht="39.950000000000003" customHeight="1" x14ac:dyDescent="0.25">
      <c r="B20" s="20" t="s">
        <v>46</v>
      </c>
      <c r="D20" s="21"/>
      <c r="E20" s="21"/>
      <c r="F20" s="21"/>
      <c r="G20" s="21"/>
      <c r="J20" s="23"/>
      <c r="K20" s="23"/>
      <c r="O20" s="21"/>
      <c r="P20" s="20" t="s">
        <v>47</v>
      </c>
    </row>
    <row r="21" spans="2:16" ht="39.950000000000003" customHeight="1" x14ac:dyDescent="0.25">
      <c r="B21" s="20" t="s">
        <v>48</v>
      </c>
      <c r="D21" s="21"/>
      <c r="E21" s="21"/>
      <c r="F21" s="21"/>
      <c r="G21" s="21"/>
      <c r="J21" s="23"/>
      <c r="K21" s="23"/>
      <c r="O21" s="21"/>
      <c r="P21" s="20" t="s">
        <v>49</v>
      </c>
    </row>
    <row r="22" spans="2:16" ht="39.950000000000003" customHeight="1" x14ac:dyDescent="0.25">
      <c r="B22" s="20" t="s">
        <v>50</v>
      </c>
      <c r="D22" s="21"/>
      <c r="E22" s="21"/>
      <c r="F22" s="21"/>
      <c r="G22" s="21"/>
      <c r="J22" s="23"/>
      <c r="K22" s="23"/>
      <c r="O22" s="21"/>
      <c r="P22" s="20" t="s">
        <v>51</v>
      </c>
    </row>
    <row r="23" spans="2:16" ht="39.950000000000003" customHeight="1" x14ac:dyDescent="0.25">
      <c r="B23" s="20" t="s">
        <v>52</v>
      </c>
      <c r="D23" s="21"/>
      <c r="E23" s="21"/>
      <c r="F23" s="21"/>
      <c r="G23" s="21"/>
      <c r="J23" s="23"/>
      <c r="K23" s="23"/>
      <c r="O23" s="21"/>
      <c r="P23" s="20" t="s">
        <v>53</v>
      </c>
    </row>
    <row r="24" spans="2:16" ht="39.950000000000003" customHeight="1" x14ac:dyDescent="0.25">
      <c r="B24" s="24" t="s">
        <v>54</v>
      </c>
      <c r="D24" s="21"/>
      <c r="E24" s="21"/>
      <c r="F24" s="21"/>
      <c r="G24" s="21"/>
      <c r="J24" s="23"/>
      <c r="K24" s="23"/>
      <c r="O24" s="21"/>
      <c r="P24" s="24" t="s">
        <v>55</v>
      </c>
    </row>
    <row r="25" spans="2:16" x14ac:dyDescent="0.25">
      <c r="I25" s="19"/>
    </row>
  </sheetData>
  <mergeCells count="3">
    <mergeCell ref="B6:P6"/>
    <mergeCell ref="B3:P3"/>
    <mergeCell ref="F2:M2"/>
  </mergeCells>
  <printOptions horizontalCentered="1"/>
  <pageMargins left="0" right="0" top="0.19685039370078741" bottom="0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Аркуш1</vt:lpstr>
      <vt:lpstr>Аркуш2</vt:lpstr>
      <vt:lpstr>Аркуш1!Заголовки_для_друку</vt:lpstr>
      <vt:lpstr>Аркуш1!Область_друку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2025-05-14T09:25:52Z</dcterms:modified>
</cp:coreProperties>
</file>