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спец Сисмекс ХР 3000 550 ШОЕ 13 нам ВТ 200000,00\"/>
    </mc:Choice>
  </mc:AlternateContent>
  <xr:revisionPtr revIDLastSave="0" documentId="13_ncr:1_{DE833677-7CD1-4C95-B37C-E518C97D9DA5}" xr6:coauthVersionLast="36" xr6:coauthVersionMax="36" xr10:uidLastSave="{00000000-0000-0000-0000-000000000000}"/>
  <bookViews>
    <workbookView xWindow="0" yWindow="0" windowWidth="22995" windowHeight="11760" xr2:uid="{4E359D16-8094-4A40-989A-4524DA30A899}"/>
  </bookViews>
  <sheets>
    <sheet name="Аркуш1" sheetId="1" r:id="rId1"/>
  </sheets>
  <externalReferences>
    <externalReference r:id="rId2"/>
  </externalReferences>
  <definedNames>
    <definedName name="_xlnm.Print_Area" localSheetId="0">Аркуш1!$B$3:$O$30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1" l="1"/>
  <c r="J16" i="1" l="1"/>
  <c r="F18" i="1"/>
  <c r="K16" i="1"/>
  <c r="K17" i="1"/>
  <c r="K18" i="1"/>
  <c r="K12" i="1"/>
  <c r="J12" i="1"/>
  <c r="H16" i="1" l="1"/>
  <c r="L17" i="1"/>
  <c r="F16" i="1"/>
  <c r="F12" i="1"/>
  <c r="H17" i="1"/>
  <c r="L12" i="1"/>
  <c r="H18" i="1"/>
  <c r="J17" i="1"/>
  <c r="L16" i="1"/>
  <c r="F17" i="1"/>
  <c r="J18" i="1"/>
  <c r="L18" i="1"/>
  <c r="H12" i="1"/>
  <c r="B14" i="1"/>
  <c r="B15" i="1" l="1"/>
  <c r="H6" i="1"/>
  <c r="J6" i="1"/>
  <c r="J7" i="1"/>
  <c r="J8" i="1"/>
  <c r="J9" i="1"/>
  <c r="J10" i="1"/>
  <c r="H10" i="1"/>
  <c r="H7" i="1"/>
  <c r="H8" i="1"/>
  <c r="H9" i="1"/>
  <c r="J11" i="1" l="1"/>
  <c r="J15" i="1"/>
  <c r="J14" i="1"/>
  <c r="J13" i="1"/>
  <c r="H15" i="1"/>
  <c r="H14" i="1"/>
  <c r="H13" i="1"/>
  <c r="H11" i="1"/>
  <c r="H19" i="1" l="1"/>
  <c r="J19" i="1"/>
  <c r="F13" i="1" l="1"/>
  <c r="K13" i="1"/>
  <c r="L13" i="1" s="1"/>
  <c r="F11" i="1"/>
  <c r="K11" i="1"/>
  <c r="L11" i="1" s="1"/>
  <c r="K15" i="1"/>
  <c r="L15" i="1" s="1"/>
  <c r="F15" i="1"/>
  <c r="F6" i="1"/>
  <c r="K6" i="1"/>
  <c r="L6" i="1" s="1"/>
  <c r="F10" i="1"/>
  <c r="K10" i="1"/>
  <c r="L10" i="1" s="1"/>
  <c r="F9" i="1"/>
  <c r="K9" i="1"/>
  <c r="L9" i="1" s="1"/>
  <c r="K14" i="1"/>
  <c r="L14" i="1" s="1"/>
  <c r="F14" i="1"/>
  <c r="F8" i="1"/>
  <c r="K8" i="1"/>
  <c r="L8" i="1" s="1"/>
  <c r="F7" i="1"/>
  <c r="K7" i="1"/>
  <c r="L7" i="1" s="1"/>
  <c r="F19" i="1" l="1"/>
  <c r="L19" i="1"/>
</calcChain>
</file>

<file path=xl/sharedStrings.xml><?xml version="1.0" encoding="utf-8"?>
<sst xmlns="http://schemas.openxmlformats.org/spreadsheetml/2006/main" count="98" uniqueCount="56">
  <si>
    <t>пак</t>
  </si>
  <si>
    <t>фл</t>
  </si>
  <si>
    <t>Найменування товару</t>
  </si>
  <si>
    <t>Форма випуску</t>
  </si>
  <si>
    <t>Загалом</t>
  </si>
  <si>
    <t>Цінова пропозиція фірми №1, з ПДВ за 1 одиницю, грн.</t>
  </si>
  <si>
    <t>Загальна сума фірми №1, грн.</t>
  </si>
  <si>
    <t>Ціна середня, з ПДВ, грн.</t>
  </si>
  <si>
    <t>Загальна сума, грн.</t>
  </si>
  <si>
    <t xml:space="preserve">НАЦІОНАЛЬНИЙ КЛАСИФІКАТОР УКРАЇНИ
Єдиний закупівельний словник ДК 021:2015  </t>
  </si>
  <si>
    <t>Відомості про державну реєстрацію/технічний регламент</t>
  </si>
  <si>
    <t>Цінова пропозиція фірми №2, з ПДВ за 1 одиницю, грн.</t>
  </si>
  <si>
    <t>Загальна сума фірми №2, грн.</t>
  </si>
  <si>
    <t>Цінова пропозиція фірми №3, з ПДВ за 1 одиницю, грн.</t>
  </si>
  <si>
    <t>Загальна сума фірми №3, грн.</t>
  </si>
  <si>
    <t>55855 - Підрахунок клітин крові IVD, реагент</t>
  </si>
  <si>
    <t>55972 - Швидкість осідання
еритроцитів (ШОЕ) IVD, контрольний матеріал</t>
  </si>
  <si>
    <t>55866 - Підрахунок клітин крові IVD, (діагностика in vitro), контрольний матеріал</t>
  </si>
  <si>
    <t>55866 - Підрахунок клітин крові IVD, контрольний матеріал</t>
  </si>
  <si>
    <t>С.С.Чернишук</t>
  </si>
  <si>
    <t>Т.П. Іванова</t>
  </si>
  <si>
    <t>Н.В. Ольхович</t>
  </si>
  <si>
    <t>Реагент CELLPACK®, 20 л</t>
  </si>
  <si>
    <t>Реагент STROMATOLYSER®-WH, лізуючий розчин, 3*500 мл</t>
  </si>
  <si>
    <t>Матеріал контрольний  ЕЙТЧЕК-3WP-N, 1.5  mL (мл)/EIGHTCHECK™-3WP-N, 1.5 mL</t>
  </si>
  <si>
    <t>Матеріал контрольний  ЕЙТЧЕК-3WP-L, 1.5  mL (мл)/EIGHTCHECK™-3WP-L, 1.5 mL</t>
  </si>
  <si>
    <t>Матеріал контрольний  ЕЙТЧЕК-3WP-H, 1.5  mL (мл)/EIGHTCHECK™-3WP-H, 1.5 mL</t>
  </si>
  <si>
    <t>Реагент CELLPACK® DCL, 20  L (л) / CELLPACK® DCL, 20L</t>
  </si>
  <si>
    <t>В.А. Сова</t>
  </si>
  <si>
    <t>Завідувач Українського Референс-центру з клінічної лабораторної діагностики та метрологі</t>
  </si>
  <si>
    <t>В.Г. Яновська</t>
  </si>
  <si>
    <t>Завідувач відділом імуногістохімічних досліджень дитячого патологоанатомічного відділення</t>
  </si>
  <si>
    <t>О.В. Виставних</t>
  </si>
  <si>
    <t>В.В.Федоров</t>
  </si>
  <si>
    <t>Код та назва національного Класифікатору медичних виробів НК 024:2023</t>
  </si>
  <si>
    <t>Універсальна картка на 4000 тестів ШОЕ/Universal  Card for 4000 ESR test</t>
  </si>
  <si>
    <t>шт</t>
  </si>
  <si>
    <t>ДК 021:2015 33696200-7 Реактиви для аналізів крові</t>
  </si>
  <si>
    <t>Декларація про відповідність №5 від 06.01.2025</t>
  </si>
  <si>
    <t>Декларація про відповідність №4 від 02.12.2024</t>
  </si>
  <si>
    <t>Декларація про відповідність №1/ALF від 30.12.2024</t>
  </si>
  <si>
    <t>Контроль ІКСЕН-Л ЧЕК  L1, 3 mL (мл)/XN-L CHECK™ L1, 3.0mL</t>
  </si>
  <si>
    <t>Контроль ІКСЕН-Л ЧЕК  L2, 3 mL (мл)/XN-L CHECK™ L2, 3.0mL</t>
  </si>
  <si>
    <t>Контроль ІКСЕН-Л ЧЕК  L3, 3 mL (мл)XN-L CHECK™ L3, 3.0mL</t>
  </si>
  <si>
    <t>Декларація про відповідність №2 від 02.12.2024</t>
  </si>
  <si>
    <t xml:space="preserve">Медико-технічні вимоги на закупівлю реагентів та витратних матеріалів для Українського Референс-центру з клінічної лабораторної діагностики та метрології  в 2025 р. </t>
  </si>
  <si>
    <t>55970 - Швидкість осідання
еритроцитів (ШОЕ) IVD, набір</t>
  </si>
  <si>
    <t xml:space="preserve">Загальна кількість </t>
  </si>
  <si>
    <t xml:space="preserve">Голова робочої групи:             </t>
  </si>
  <si>
    <t>Члени робочої групи:</t>
  </si>
  <si>
    <t>Латексні контролі (6 тестів) / LATEX CONTROLS (6TESTS)</t>
  </si>
  <si>
    <t>Реагенти до гематологічних аналізаторів Sysmex XP-300, Sysmex XN-L 550, до аналізатору ШОЕ TEST1 (заг)</t>
  </si>
  <si>
    <t>Член Комісії з реорганізації НДСЛ "ОХМАТДИТ" МОЗ України</t>
  </si>
  <si>
    <t>Завідувач лабораторії Медичної генетики СМГЦ</t>
  </si>
  <si>
    <t>ОБГРУНТУВАННЯ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</si>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</sst>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RotisSansSerif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name val="Calibri"/>
      <family val="2"/>
      <scheme val="minor"/>
    </font>
    <font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8">
    <xf numFmtId="0" fontId="0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9" fillId="0" borderId="0" applyNumberFormat="0" applyFont="0" applyBorder="0" applyProtection="0"/>
    <xf numFmtId="0" fontId="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4">
    <xf numFmtId="0" fontId="0" fillId="0" borderId="0" xfId="0"/>
    <xf numFmtId="4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4" fillId="3" borderId="1" xfId="7" applyFont="1" applyFill="1" applyBorder="1" applyAlignment="1">
      <alignment horizontal="center" vertical="center" wrapText="1"/>
    </xf>
    <xf numFmtId="0" fontId="14" fillId="0" borderId="1" xfId="7" applyFont="1" applyBorder="1" applyAlignment="1">
      <alignment horizontal="center" vertical="center" wrapText="1"/>
    </xf>
    <xf numFmtId="4" fontId="0" fillId="0" borderId="0" xfId="0" applyNumberFormat="1"/>
    <xf numFmtId="4" fontId="5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4" fontId="0" fillId="0" borderId="0" xfId="0" applyNumberFormat="1" applyAlignment="1">
      <alignment horizontal="center"/>
    </xf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13" fillId="0" borderId="1" xfId="7" applyFont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9" fillId="0" borderId="0" xfId="7" applyFont="1" applyAlignment="1">
      <alignment vertical="center"/>
    </xf>
    <xf numFmtId="0" fontId="19" fillId="0" borderId="0" xfId="7" applyFont="1" applyFill="1" applyAlignment="1">
      <alignment vertical="center"/>
    </xf>
    <xf numFmtId="164" fontId="19" fillId="0" borderId="0" xfId="0" applyNumberFormat="1" applyFont="1"/>
    <xf numFmtId="0" fontId="19" fillId="0" borderId="0" xfId="0" applyFont="1"/>
    <xf numFmtId="4" fontId="20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7" applyFont="1" applyFill="1"/>
    <xf numFmtId="0" fontId="22" fillId="0" borderId="0" xfId="7" applyFont="1"/>
    <xf numFmtId="0" fontId="18" fillId="0" borderId="0" xfId="7" applyFont="1" applyAlignment="1">
      <alignment vertical="center"/>
    </xf>
    <xf numFmtId="0" fontId="23" fillId="0" borderId="0" xfId="7" applyFont="1" applyFill="1"/>
    <xf numFmtId="0" fontId="24" fillId="0" borderId="0" xfId="7" applyFont="1"/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wrapText="1"/>
    </xf>
    <xf numFmtId="0" fontId="18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left" vertical="center" wrapText="1"/>
    </xf>
  </cellXfs>
  <cellStyles count="78">
    <cellStyle name="Звичайний" xfId="0" builtinId="0"/>
    <cellStyle name="Звичайний 2" xfId="3" xr:uid="{CC181BAB-9E97-4423-B403-D487D034C106}"/>
    <cellStyle name="Звичайний 2 2" xfId="8" xr:uid="{64347F55-0968-4521-B438-C9D8D98E4AD3}"/>
    <cellStyle name="Звичайний 2 3" xfId="15" xr:uid="{582E10D4-B62E-45DD-96F7-439946255EE7}"/>
    <cellStyle name="Звичайний 3" xfId="7" xr:uid="{7B2354F4-DE0F-4975-AE37-0DC5BC31D966}"/>
    <cellStyle name="Звичайний 3 2" xfId="19" xr:uid="{FA772C57-6507-4ACF-9FA1-0DF196A4B924}"/>
    <cellStyle name="Звичайний 3 3" xfId="16" xr:uid="{204000B6-CB86-4633-81B1-DF55ECD7185D}"/>
    <cellStyle name="Звичайний 4" xfId="4" xr:uid="{2879973A-75BD-40CE-823E-7280EEB5C41C}"/>
    <cellStyle name="Звичайний 5" xfId="12" xr:uid="{723BF671-9B31-45E5-8344-78E0AC62453D}"/>
    <cellStyle name="Звичайний 5 2" xfId="18" xr:uid="{CF5D7B3F-0B20-43E4-BF8B-7996794A1E92}"/>
    <cellStyle name="Звичайний 5 2 2" xfId="25" xr:uid="{7D4875E4-FACE-4DAE-98D6-948847504C6D}"/>
    <cellStyle name="Звичайний 5 2 2 2" xfId="38" xr:uid="{58AE8335-2481-415A-AA99-A8761A425255}"/>
    <cellStyle name="Звичайний 5 2 2 2 2" xfId="63" xr:uid="{954F0D39-2037-4817-AAEF-0059766676C1}"/>
    <cellStyle name="Звичайний 5 2 2 3" xfId="51" xr:uid="{9E00229E-94C1-4793-BA67-560A8151A807}"/>
    <cellStyle name="Звичайний 5 2 3" xfId="32" xr:uid="{24A90E6E-A108-4CB6-91DB-BB22A5213EF1}"/>
    <cellStyle name="Звичайний 5 2 3 2" xfId="57" xr:uid="{E5870024-217A-4B4A-A990-2483FAD8E891}"/>
    <cellStyle name="Звичайний 5 2 4" xfId="45" xr:uid="{52F396EC-DE39-47FE-A712-7B15BA3288BD}"/>
    <cellStyle name="Звичайний 5 2 5" xfId="69" xr:uid="{0911B126-E990-410C-A5D9-CC226EDC5A83}"/>
    <cellStyle name="Звичайний 5 2 6" xfId="75" xr:uid="{21237E02-4C98-43C5-9A30-05BE6BA56AA1}"/>
    <cellStyle name="Звичайний 5 3" xfId="21" xr:uid="{404981D4-2F28-46BC-9F40-537A1A662010}"/>
    <cellStyle name="Звичайний 5 3 2" xfId="27" xr:uid="{C6964FCC-80C3-4BBB-8463-FEFD58536002}"/>
    <cellStyle name="Звичайний 5 3 2 2" xfId="40" xr:uid="{D15C4626-72DA-4DE8-BE81-E199472528B3}"/>
    <cellStyle name="Звичайний 5 3 2 2 2" xfId="65" xr:uid="{D664CF22-4A66-4649-AC4F-B9E20D0A0CD9}"/>
    <cellStyle name="Звичайний 5 3 2 3" xfId="53" xr:uid="{7B605560-E832-4A57-A4A0-49E6B605A417}"/>
    <cellStyle name="Звичайний 5 3 3" xfId="34" xr:uid="{FF8D4804-598D-467E-B0D3-120A198C1D55}"/>
    <cellStyle name="Звичайний 5 3 3 2" xfId="59" xr:uid="{1BFDD9BB-491B-4C62-B3F2-832AE216D8B6}"/>
    <cellStyle name="Звичайний 5 3 4" xfId="47" xr:uid="{C9B426A7-9977-4DFD-88BC-00F5775FADE0}"/>
    <cellStyle name="Звичайний 5 3 5" xfId="71" xr:uid="{7784FA59-D6F3-4551-85FE-F6B5F3C67F62}"/>
    <cellStyle name="Звичайний 5 3 6" xfId="77" xr:uid="{84F250A4-A2A4-49CF-88BE-92B445CE5E9F}"/>
    <cellStyle name="Звичайний 5 4" xfId="23" xr:uid="{60718902-0830-4E44-AE34-B0C72D8DBF35}"/>
    <cellStyle name="Звичайний 5 4 2" xfId="36" xr:uid="{5DC1AB0E-388C-4664-9704-AC94E8EC0C22}"/>
    <cellStyle name="Звичайний 5 4 2 2" xfId="61" xr:uid="{8678DAF2-4850-4744-9833-556A02A0F8CE}"/>
    <cellStyle name="Звичайний 5 4 3" xfId="49" xr:uid="{1EF04E16-8A67-464C-A744-A5EEAED6C104}"/>
    <cellStyle name="Звичайний 5 5" xfId="30" xr:uid="{90D3D0D4-805A-4F95-ADC7-D7B1649D5850}"/>
    <cellStyle name="Звичайний 5 5 2" xfId="55" xr:uid="{96862C66-BFB2-4F78-908B-D2A5DD08EF10}"/>
    <cellStyle name="Звичайний 5 6" xfId="43" xr:uid="{91C9AB81-1082-4CE0-973B-6CFF6667A5FE}"/>
    <cellStyle name="Звичайний 5 7" xfId="67" xr:uid="{0E046B21-8814-45DB-9631-5647255F3F48}"/>
    <cellStyle name="Звичайний 5 8" xfId="73" xr:uid="{52B56C2F-5874-4625-8B2B-09CCA9F9551A}"/>
    <cellStyle name="Звичайний 5 9" xfId="14" xr:uid="{965D7C0E-B3C8-4474-B9DB-02CF2D6B1649}"/>
    <cellStyle name="Обычный 10 2" xfId="5" xr:uid="{B28D216F-814E-44F4-920B-144A09F4AD53}"/>
    <cellStyle name="Обычный 2" xfId="1" xr:uid="{AD2C0266-2390-48CD-9B00-22A1308012B0}"/>
    <cellStyle name="Обычный 2 2" xfId="2" xr:uid="{E169FF96-1935-4403-B182-EFAF20A8F3E2}"/>
    <cellStyle name="Обычный 2 2 2" xfId="10" xr:uid="{DA9DD744-04F4-4437-B186-AF63750ABA43}"/>
    <cellStyle name="Обычный 2 3" xfId="9" xr:uid="{53539104-8C68-47F2-966D-9CFE265AF0B4}"/>
    <cellStyle name="Обычный 3" xfId="11" xr:uid="{BCE139B6-1A2C-4B64-8E40-3796F28F1085}"/>
    <cellStyle name="Обычный 9" xfId="13" xr:uid="{CEB00124-47B8-4EE1-8AF3-115911D3AFAB}"/>
    <cellStyle name="Обычный 9 2" xfId="17" xr:uid="{A90BF8C3-F9F0-428A-B73B-1FB43FC4ADDC}"/>
    <cellStyle name="Обычный 9 2 2" xfId="24" xr:uid="{2AC34844-79E8-4109-957E-C56067E35010}"/>
    <cellStyle name="Обычный 9 2 2 2" xfId="37" xr:uid="{E481A4DF-5292-41E3-AA31-43AC6C72A1E2}"/>
    <cellStyle name="Обычный 9 2 2 2 2" xfId="62" xr:uid="{F870761F-7815-4062-82E9-4A66E126BD8C}"/>
    <cellStyle name="Обычный 9 2 2 3" xfId="50" xr:uid="{59DE2D6C-15D1-4B04-9FFE-EFC12A924150}"/>
    <cellStyle name="Обычный 9 2 3" xfId="31" xr:uid="{20765DDC-777E-4F6A-B174-6094ACD98DEA}"/>
    <cellStyle name="Обычный 9 2 3 2" xfId="56" xr:uid="{67061A0F-F46F-481B-8AB9-D921236F7992}"/>
    <cellStyle name="Обычный 9 2 4" xfId="44" xr:uid="{EC86F6ED-594C-4C47-8D11-6FA95CFCDB99}"/>
    <cellStyle name="Обычный 9 2 5" xfId="68" xr:uid="{4A6E78EC-3706-48E7-AB1B-6AFA47C777A4}"/>
    <cellStyle name="Обычный 9 2 6" xfId="74" xr:uid="{E0ABD2E8-4D7F-42C8-9163-AADE5EEB8F58}"/>
    <cellStyle name="Обычный 9 3" xfId="20" xr:uid="{1BD583B6-78DC-4353-AA7C-75F523610331}"/>
    <cellStyle name="Обычный 9 3 2" xfId="26" xr:uid="{EB2D49C4-2406-4B42-905F-A10F904319C8}"/>
    <cellStyle name="Обычный 9 3 2 2" xfId="39" xr:uid="{729DCECB-59CB-4486-9891-AB0D41B06F4C}"/>
    <cellStyle name="Обычный 9 3 2 2 2" xfId="64" xr:uid="{FAEDDCA6-EAC0-4DBA-B270-8AB439380253}"/>
    <cellStyle name="Обычный 9 3 2 3" xfId="52" xr:uid="{262B9335-1833-490C-8F02-391FCC4297A7}"/>
    <cellStyle name="Обычный 9 3 3" xfId="33" xr:uid="{6AEAFF63-8CCD-4E86-A4F0-1827ABBF615C}"/>
    <cellStyle name="Обычный 9 3 3 2" xfId="58" xr:uid="{11CDE74F-8286-40B5-B1C0-E1321BA718B7}"/>
    <cellStyle name="Обычный 9 3 4" xfId="46" xr:uid="{29EF53DD-44CC-43F7-9613-8C01806AEE78}"/>
    <cellStyle name="Обычный 9 3 5" xfId="70" xr:uid="{D25F95E2-A35D-4202-8F5D-89D2840D3572}"/>
    <cellStyle name="Обычный 9 3 6" xfId="76" xr:uid="{9FB552A7-D66A-4D96-B15A-BC88AE07D30F}"/>
    <cellStyle name="Обычный 9 4" xfId="22" xr:uid="{C2E60377-C21D-42F1-864C-F56DBD4C7A33}"/>
    <cellStyle name="Обычный 9 4 2" xfId="35" xr:uid="{C3580566-F19F-4F72-A408-CED5AC076327}"/>
    <cellStyle name="Обычный 9 4 2 2" xfId="60" xr:uid="{866EF643-7840-4F94-BBC7-75C5ECEA86DC}"/>
    <cellStyle name="Обычный 9 4 3" xfId="48" xr:uid="{66F80597-0C36-4ED9-AF0B-4DC46BB6968A}"/>
    <cellStyle name="Обычный 9 5" xfId="28" xr:uid="{72323AC8-C890-487C-9475-DCF7B11A3D0C}"/>
    <cellStyle name="Обычный 9 5 2" xfId="41" xr:uid="{12BCF525-884F-4237-9BA2-DC74F8D91B61}"/>
    <cellStyle name="Обычный 9 5 3" xfId="54" xr:uid="{52FE6319-F9AF-47A1-B001-D9754031DCB4}"/>
    <cellStyle name="Обычный 9 6" xfId="29" xr:uid="{A2C279FD-147C-4E9D-90C0-84B564CC7F6B}"/>
    <cellStyle name="Обычный 9 7" xfId="42" xr:uid="{7DBBF91A-C270-4C5A-B0A1-B422FE54513A}"/>
    <cellStyle name="Обычный 9 8" xfId="66" xr:uid="{B911427E-CFB4-4235-92C4-2BD0A6B855CF}"/>
    <cellStyle name="Обычный 9 9" xfId="72" xr:uid="{78A8A158-B69E-43F2-AE52-2D6D9EF5FC94}"/>
    <cellStyle name="Обычный_Лист1" xfId="6" xr:uid="{304EEC78-6B23-4565-AC95-19E9B6D44F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1.52\RefLab-OncoHem\Work\&#1056;&#1086;&#1073;&#1086;&#1095;&#1110;%20&#1076;&#1086;&#1082;&#1091;&#1084;&#1077;&#1085;&#1090;&#1080;\&#1058;&#1077;&#1085;&#1076;&#1077;&#1088;\&#1058;&#1077;&#1085;&#1076;&#1077;&#1088;%202025\Sysmex\Sysmex_&#1094;&#1110;&#1085;&#1080;_01.%202025%20&#1088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4">
          <cell r="AF4">
            <v>3873.88</v>
          </cell>
        </row>
        <row r="14">
          <cell r="G14" t="str">
            <v>Реагент  Lysercell™ WDF, 2 L (л) / Lysercell™ WDF, 2L</v>
          </cell>
        </row>
        <row r="15">
          <cell r="G15" t="str">
            <v>Реагент Fluorocell™ WDF, 22 mL (мл) х 2 / Fluorocell™ WDF, 22mL х 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EF55-144C-471A-AE96-D46BE3CD23BA}">
  <sheetPr>
    <pageSetUpPr fitToPage="1"/>
  </sheetPr>
  <dimension ref="A2:U31"/>
  <sheetViews>
    <sheetView tabSelected="1" zoomScale="70" zoomScaleNormal="70" workbookViewId="0">
      <selection activeCell="A4" sqref="A4:O18"/>
    </sheetView>
  </sheetViews>
  <sheetFormatPr defaultRowHeight="15"/>
  <cols>
    <col min="2" max="2" width="51.7109375" style="3" customWidth="1"/>
    <col min="3" max="3" width="9.85546875" style="4" customWidth="1"/>
    <col min="4" max="4" width="10.140625" style="29" customWidth="1"/>
    <col min="5" max="5" width="13.28515625" style="9" customWidth="1"/>
    <col min="6" max="6" width="13.28515625" style="17" customWidth="1"/>
    <col min="7" max="7" width="13.28515625" style="11" customWidth="1"/>
    <col min="8" max="11" width="13.28515625" style="4" customWidth="1"/>
    <col min="12" max="12" width="13.28515625" style="20" customWidth="1"/>
    <col min="13" max="13" width="21.85546875" customWidth="1"/>
    <col min="14" max="14" width="19.7109375" customWidth="1"/>
    <col min="15" max="15" width="20.140625" customWidth="1"/>
    <col min="17" max="17" width="17" hidden="1" customWidth="1"/>
    <col min="18" max="18" width="0" hidden="1" customWidth="1"/>
    <col min="21" max="21" width="22.42578125" customWidth="1"/>
  </cols>
  <sheetData>
    <row r="2" spans="1:21" ht="43.5" customHeight="1">
      <c r="C2" s="47" t="s">
        <v>54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21" ht="36" customHeight="1">
      <c r="A3" s="34"/>
      <c r="B3" s="51" t="s">
        <v>45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1" ht="99.75">
      <c r="A4" s="34" t="s">
        <v>55</v>
      </c>
      <c r="B4" s="6" t="s">
        <v>2</v>
      </c>
      <c r="C4" s="7" t="s">
        <v>3</v>
      </c>
      <c r="D4" s="27" t="s">
        <v>47</v>
      </c>
      <c r="E4" s="7" t="s">
        <v>5</v>
      </c>
      <c r="F4" s="18" t="s">
        <v>6</v>
      </c>
      <c r="G4" s="18" t="s">
        <v>11</v>
      </c>
      <c r="H4" s="12" t="s">
        <v>12</v>
      </c>
      <c r="I4" s="7" t="s">
        <v>13</v>
      </c>
      <c r="J4" s="12" t="s">
        <v>14</v>
      </c>
      <c r="K4" s="12" t="s">
        <v>7</v>
      </c>
      <c r="L4" s="18" t="s">
        <v>8</v>
      </c>
      <c r="M4" s="13" t="s">
        <v>9</v>
      </c>
      <c r="N4" s="12" t="s">
        <v>34</v>
      </c>
      <c r="O4" s="14" t="s">
        <v>10</v>
      </c>
    </row>
    <row r="5" spans="1:21" ht="27.6" customHeight="1">
      <c r="A5" s="34"/>
      <c r="B5" s="53" t="s">
        <v>51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21" ht="58.9" customHeight="1">
      <c r="A6" s="35">
        <v>1</v>
      </c>
      <c r="B6" s="1" t="s">
        <v>22</v>
      </c>
      <c r="C6" s="5" t="s">
        <v>0</v>
      </c>
      <c r="D6" s="28">
        <v>6</v>
      </c>
      <c r="E6" s="30">
        <v>3596.64</v>
      </c>
      <c r="F6" s="10">
        <f t="shared" ref="F6:F18" si="0">D6*E6</f>
        <v>21579.84</v>
      </c>
      <c r="G6" s="10">
        <v>3956.3</v>
      </c>
      <c r="H6" s="10">
        <f t="shared" ref="H6:H18" si="1">D6*G6</f>
        <v>23737.800000000003</v>
      </c>
      <c r="I6" s="10">
        <v>4136.1400000000003</v>
      </c>
      <c r="J6" s="10">
        <f t="shared" ref="J6:J18" si="2">D6*I6</f>
        <v>24816.840000000004</v>
      </c>
      <c r="K6" s="10">
        <f>(G6+I6+E6)/3</f>
        <v>3896.36</v>
      </c>
      <c r="L6" s="10">
        <f t="shared" ref="L6:L18" si="3">D6*K6</f>
        <v>23378.16</v>
      </c>
      <c r="M6" s="25" t="s">
        <v>37</v>
      </c>
      <c r="N6" s="16" t="s">
        <v>15</v>
      </c>
      <c r="O6" s="16" t="s">
        <v>38</v>
      </c>
    </row>
    <row r="7" spans="1:21" ht="59.45" customHeight="1">
      <c r="A7" s="35">
        <v>2</v>
      </c>
      <c r="B7" s="1" t="s">
        <v>23</v>
      </c>
      <c r="C7" s="5" t="s">
        <v>0</v>
      </c>
      <c r="D7" s="28">
        <v>2</v>
      </c>
      <c r="E7" s="30">
        <v>12200.16</v>
      </c>
      <c r="F7" s="10">
        <f t="shared" si="0"/>
        <v>24400.32</v>
      </c>
      <c r="G7" s="10">
        <v>13420.18</v>
      </c>
      <c r="H7" s="10">
        <f t="shared" si="1"/>
        <v>26840.36</v>
      </c>
      <c r="I7" s="10">
        <v>14030.18</v>
      </c>
      <c r="J7" s="10">
        <f t="shared" si="2"/>
        <v>28060.36</v>
      </c>
      <c r="K7" s="10">
        <f t="shared" ref="K7:K10" si="4">(G7+I7+E7)/3</f>
        <v>13216.840000000002</v>
      </c>
      <c r="L7" s="10">
        <f t="shared" si="3"/>
        <v>26433.680000000004</v>
      </c>
      <c r="M7" s="25" t="s">
        <v>37</v>
      </c>
      <c r="N7" s="16" t="s">
        <v>15</v>
      </c>
      <c r="O7" s="16" t="s">
        <v>38</v>
      </c>
    </row>
    <row r="8" spans="1:21" ht="67.900000000000006" customHeight="1">
      <c r="A8" s="35">
        <v>3</v>
      </c>
      <c r="B8" s="1" t="s">
        <v>24</v>
      </c>
      <c r="C8" s="5" t="s">
        <v>1</v>
      </c>
      <c r="D8" s="28">
        <v>1</v>
      </c>
      <c r="E8" s="30">
        <v>1257.1199999999999</v>
      </c>
      <c r="F8" s="10">
        <f t="shared" si="0"/>
        <v>1257.1199999999999</v>
      </c>
      <c r="G8" s="10">
        <v>1382.83</v>
      </c>
      <c r="H8" s="10">
        <f t="shared" si="1"/>
        <v>1382.83</v>
      </c>
      <c r="I8" s="10">
        <v>1445.69</v>
      </c>
      <c r="J8" s="10">
        <f t="shared" si="2"/>
        <v>1445.69</v>
      </c>
      <c r="K8" s="10">
        <f t="shared" si="4"/>
        <v>1361.8799999999999</v>
      </c>
      <c r="L8" s="10">
        <f t="shared" si="3"/>
        <v>1361.8799999999999</v>
      </c>
      <c r="M8" s="25" t="s">
        <v>37</v>
      </c>
      <c r="N8" s="16" t="s">
        <v>17</v>
      </c>
      <c r="O8" s="16" t="s">
        <v>38</v>
      </c>
    </row>
    <row r="9" spans="1:21" ht="60.6" customHeight="1">
      <c r="A9" s="35">
        <v>4</v>
      </c>
      <c r="B9" s="1" t="s">
        <v>25</v>
      </c>
      <c r="C9" s="5" t="s">
        <v>1</v>
      </c>
      <c r="D9" s="28">
        <v>1</v>
      </c>
      <c r="E9" s="30">
        <v>1257.1199999999999</v>
      </c>
      <c r="F9" s="10">
        <f t="shared" si="0"/>
        <v>1257.1199999999999</v>
      </c>
      <c r="G9" s="10">
        <v>1382.83</v>
      </c>
      <c r="H9" s="10">
        <f t="shared" si="1"/>
        <v>1382.83</v>
      </c>
      <c r="I9" s="10">
        <v>1445.69</v>
      </c>
      <c r="J9" s="10">
        <f t="shared" si="2"/>
        <v>1445.69</v>
      </c>
      <c r="K9" s="10">
        <f t="shared" si="4"/>
        <v>1361.8799999999999</v>
      </c>
      <c r="L9" s="10">
        <f t="shared" si="3"/>
        <v>1361.8799999999999</v>
      </c>
      <c r="M9" s="25" t="s">
        <v>37</v>
      </c>
      <c r="N9" s="16" t="s">
        <v>17</v>
      </c>
      <c r="O9" s="16" t="s">
        <v>38</v>
      </c>
    </row>
    <row r="10" spans="1:21" ht="65.25" customHeight="1">
      <c r="A10" s="35">
        <v>5</v>
      </c>
      <c r="B10" s="1" t="s">
        <v>26</v>
      </c>
      <c r="C10" s="5" t="s">
        <v>1</v>
      </c>
      <c r="D10" s="28">
        <v>1</v>
      </c>
      <c r="E10" s="30">
        <v>1486.08</v>
      </c>
      <c r="F10" s="10">
        <f t="shared" si="0"/>
        <v>1486.08</v>
      </c>
      <c r="G10" s="10">
        <v>1634.69</v>
      </c>
      <c r="H10" s="10">
        <f t="shared" si="1"/>
        <v>1634.69</v>
      </c>
      <c r="I10" s="10">
        <v>1708.99</v>
      </c>
      <c r="J10" s="10">
        <f t="shared" si="2"/>
        <v>1708.99</v>
      </c>
      <c r="K10" s="10">
        <f t="shared" si="4"/>
        <v>1609.92</v>
      </c>
      <c r="L10" s="10">
        <f t="shared" si="3"/>
        <v>1609.92</v>
      </c>
      <c r="M10" s="25" t="s">
        <v>37</v>
      </c>
      <c r="N10" s="16" t="s">
        <v>17</v>
      </c>
      <c r="O10" s="16" t="s">
        <v>38</v>
      </c>
    </row>
    <row r="11" spans="1:21" ht="60" customHeight="1">
      <c r="A11" s="35">
        <v>6</v>
      </c>
      <c r="B11" s="1" t="s">
        <v>50</v>
      </c>
      <c r="C11" s="5" t="s">
        <v>0</v>
      </c>
      <c r="D11" s="28">
        <v>1</v>
      </c>
      <c r="E11" s="31">
        <v>10288.44</v>
      </c>
      <c r="F11" s="19">
        <f t="shared" si="0"/>
        <v>10288.44</v>
      </c>
      <c r="G11" s="10">
        <v>11317.28</v>
      </c>
      <c r="H11" s="10">
        <f t="shared" si="1"/>
        <v>11317.28</v>
      </c>
      <c r="I11" s="10">
        <v>11831.71</v>
      </c>
      <c r="J11" s="10">
        <f t="shared" si="2"/>
        <v>11831.71</v>
      </c>
      <c r="K11" s="10">
        <f t="shared" ref="K11:K12" si="5">(G11+I11+E11)/3</f>
        <v>11145.81</v>
      </c>
      <c r="L11" s="10">
        <f t="shared" si="3"/>
        <v>11145.81</v>
      </c>
      <c r="M11" s="25" t="s">
        <v>37</v>
      </c>
      <c r="N11" s="25" t="s">
        <v>16</v>
      </c>
      <c r="O11" s="15" t="s">
        <v>40</v>
      </c>
    </row>
    <row r="12" spans="1:21" ht="63" customHeight="1">
      <c r="A12" s="35">
        <v>7</v>
      </c>
      <c r="B12" s="1" t="s">
        <v>35</v>
      </c>
      <c r="C12" s="5" t="s">
        <v>36</v>
      </c>
      <c r="D12" s="28">
        <v>1</v>
      </c>
      <c r="E12" s="31">
        <v>74555.520000000004</v>
      </c>
      <c r="F12" s="19">
        <f t="shared" si="0"/>
        <v>74555.520000000004</v>
      </c>
      <c r="G12" s="10">
        <v>82011.070000000007</v>
      </c>
      <c r="H12" s="10">
        <f t="shared" si="1"/>
        <v>82011.070000000007</v>
      </c>
      <c r="I12" s="10">
        <v>85738.85</v>
      </c>
      <c r="J12" s="10">
        <f t="shared" si="2"/>
        <v>85738.85</v>
      </c>
      <c r="K12" s="10">
        <f t="shared" si="5"/>
        <v>80768.479999999996</v>
      </c>
      <c r="L12" s="10">
        <f t="shared" si="3"/>
        <v>80768.479999999996</v>
      </c>
      <c r="M12" s="25" t="s">
        <v>37</v>
      </c>
      <c r="N12" s="26" t="s">
        <v>46</v>
      </c>
      <c r="O12" s="15" t="s">
        <v>40</v>
      </c>
    </row>
    <row r="13" spans="1:21" ht="50.45" customHeight="1">
      <c r="A13" s="35">
        <v>8</v>
      </c>
      <c r="B13" s="1" t="s">
        <v>27</v>
      </c>
      <c r="C13" s="5" t="s">
        <v>0</v>
      </c>
      <c r="D13" s="28">
        <v>3</v>
      </c>
      <c r="E13" s="31">
        <v>3553.92</v>
      </c>
      <c r="F13" s="19">
        <f t="shared" si="0"/>
        <v>10661.76</v>
      </c>
      <c r="G13" s="10">
        <v>3909.31</v>
      </c>
      <c r="H13" s="10">
        <f t="shared" si="1"/>
        <v>11727.93</v>
      </c>
      <c r="I13" s="10">
        <v>4087.01</v>
      </c>
      <c r="J13" s="10">
        <f t="shared" si="2"/>
        <v>12261.03</v>
      </c>
      <c r="K13" s="10">
        <f t="shared" ref="K13:K15" si="6">(G13+I13+E13)/3</f>
        <v>3850.08</v>
      </c>
      <c r="L13" s="10">
        <f t="shared" si="3"/>
        <v>11550.24</v>
      </c>
      <c r="M13" s="25" t="s">
        <v>37</v>
      </c>
      <c r="N13" s="16" t="s">
        <v>15</v>
      </c>
      <c r="O13" s="16" t="s">
        <v>39</v>
      </c>
    </row>
    <row r="14" spans="1:21" ht="52.9" customHeight="1">
      <c r="A14" s="35">
        <v>9</v>
      </c>
      <c r="B14" s="1" t="str">
        <f>[1]TDSheet!G14</f>
        <v>Реагент  Lysercell™ WDF, 2 L (л) / Lysercell™ WDF, 2L</v>
      </c>
      <c r="C14" s="5" t="s">
        <v>0</v>
      </c>
      <c r="D14" s="28">
        <v>1</v>
      </c>
      <c r="E14" s="31">
        <v>4753.4399999999996</v>
      </c>
      <c r="F14" s="19">
        <f t="shared" si="0"/>
        <v>4753.4399999999996</v>
      </c>
      <c r="G14" s="10">
        <v>5228.78</v>
      </c>
      <c r="H14" s="10">
        <f t="shared" si="1"/>
        <v>5228.78</v>
      </c>
      <c r="I14" s="10">
        <v>5466.46</v>
      </c>
      <c r="J14" s="10">
        <f t="shared" si="2"/>
        <v>5466.46</v>
      </c>
      <c r="K14" s="10">
        <f t="shared" si="6"/>
        <v>5149.5600000000004</v>
      </c>
      <c r="L14" s="10">
        <f t="shared" si="3"/>
        <v>5149.5600000000004</v>
      </c>
      <c r="M14" s="25" t="s">
        <v>37</v>
      </c>
      <c r="N14" s="16" t="s">
        <v>15</v>
      </c>
      <c r="O14" s="16" t="s">
        <v>39</v>
      </c>
    </row>
    <row r="15" spans="1:21" ht="45.6" customHeight="1">
      <c r="A15" s="35">
        <v>10</v>
      </c>
      <c r="B15" s="1" t="str">
        <f>[1]TDSheet!G15</f>
        <v>Реагент Fluorocell™ WDF, 22 mL (мл) х 2 / Fluorocell™ WDF, 22mL х 2</v>
      </c>
      <c r="C15" s="5" t="s">
        <v>0</v>
      </c>
      <c r="D15" s="28">
        <v>1</v>
      </c>
      <c r="E15" s="31">
        <v>26934.720000000001</v>
      </c>
      <c r="F15" s="19">
        <f t="shared" si="0"/>
        <v>26934.720000000001</v>
      </c>
      <c r="G15" s="10">
        <v>29628.19</v>
      </c>
      <c r="H15" s="10">
        <f t="shared" si="1"/>
        <v>29628.19</v>
      </c>
      <c r="I15" s="10">
        <v>30974.93</v>
      </c>
      <c r="J15" s="10">
        <f t="shared" si="2"/>
        <v>30974.93</v>
      </c>
      <c r="K15" s="10">
        <f t="shared" si="6"/>
        <v>29179.279999999999</v>
      </c>
      <c r="L15" s="10">
        <f t="shared" si="3"/>
        <v>29179.279999999999</v>
      </c>
      <c r="M15" s="25" t="s">
        <v>37</v>
      </c>
      <c r="N15" s="16" t="s">
        <v>15</v>
      </c>
      <c r="O15" s="16" t="s">
        <v>39</v>
      </c>
    </row>
    <row r="16" spans="1:21" ht="58.15" customHeight="1">
      <c r="A16" s="35">
        <v>11</v>
      </c>
      <c r="B16" s="1" t="s">
        <v>41</v>
      </c>
      <c r="C16" s="2" t="s">
        <v>1</v>
      </c>
      <c r="D16" s="28">
        <v>1</v>
      </c>
      <c r="E16" s="31">
        <v>3656.64</v>
      </c>
      <c r="F16" s="19">
        <f t="shared" si="0"/>
        <v>3656.64</v>
      </c>
      <c r="G16" s="10">
        <v>4022.3</v>
      </c>
      <c r="H16" s="10">
        <f t="shared" si="1"/>
        <v>4022.3</v>
      </c>
      <c r="I16" s="10">
        <v>4205.1400000000003</v>
      </c>
      <c r="J16" s="10">
        <f t="shared" si="2"/>
        <v>4205.1400000000003</v>
      </c>
      <c r="K16" s="10">
        <f t="shared" ref="K16:K18" si="7">(G16+I16+E16)/3</f>
        <v>3961.36</v>
      </c>
      <c r="L16" s="10">
        <f t="shared" si="3"/>
        <v>3961.36</v>
      </c>
      <c r="M16" s="25" t="s">
        <v>37</v>
      </c>
      <c r="N16" s="16" t="s">
        <v>18</v>
      </c>
      <c r="O16" s="16" t="s">
        <v>44</v>
      </c>
      <c r="U16" t="e">
        <f>#REF!</f>
        <v>#REF!</v>
      </c>
    </row>
    <row r="17" spans="1:15" ht="48" customHeight="1">
      <c r="A17" s="35">
        <v>12</v>
      </c>
      <c r="B17" s="1" t="s">
        <v>42</v>
      </c>
      <c r="C17" s="2" t="s">
        <v>1</v>
      </c>
      <c r="D17" s="28">
        <v>2</v>
      </c>
      <c r="E17" s="31">
        <v>3656.64</v>
      </c>
      <c r="F17" s="19">
        <f t="shared" si="0"/>
        <v>7313.28</v>
      </c>
      <c r="G17" s="10">
        <v>4022.3</v>
      </c>
      <c r="H17" s="10">
        <f t="shared" si="1"/>
        <v>8044.6</v>
      </c>
      <c r="I17" s="10">
        <v>4205.1400000000003</v>
      </c>
      <c r="J17" s="10">
        <f t="shared" si="2"/>
        <v>8410.2800000000007</v>
      </c>
      <c r="K17" s="10">
        <f t="shared" si="7"/>
        <v>3961.36</v>
      </c>
      <c r="L17" s="10">
        <f t="shared" si="3"/>
        <v>7922.72</v>
      </c>
      <c r="M17" s="25" t="s">
        <v>37</v>
      </c>
      <c r="N17" s="16" t="s">
        <v>18</v>
      </c>
      <c r="O17" s="16" t="s">
        <v>44</v>
      </c>
    </row>
    <row r="18" spans="1:15" ht="54.75" customHeight="1">
      <c r="A18" s="35">
        <v>13</v>
      </c>
      <c r="B18" s="23" t="s">
        <v>43</v>
      </c>
      <c r="C18" s="2" t="s">
        <v>1</v>
      </c>
      <c r="D18" s="28">
        <v>1</v>
      </c>
      <c r="E18" s="31">
        <v>3656.64</v>
      </c>
      <c r="F18" s="19">
        <f t="shared" si="0"/>
        <v>3656.64</v>
      </c>
      <c r="G18" s="10">
        <v>4022.3</v>
      </c>
      <c r="H18" s="10">
        <f t="shared" si="1"/>
        <v>4022.3</v>
      </c>
      <c r="I18" s="10">
        <v>4205.1400000000003</v>
      </c>
      <c r="J18" s="10">
        <f t="shared" si="2"/>
        <v>4205.1400000000003</v>
      </c>
      <c r="K18" s="10">
        <f t="shared" si="7"/>
        <v>3961.36</v>
      </c>
      <c r="L18" s="10">
        <f t="shared" si="3"/>
        <v>3961.36</v>
      </c>
      <c r="M18" s="25" t="s">
        <v>37</v>
      </c>
      <c r="N18" s="16" t="s">
        <v>18</v>
      </c>
      <c r="O18" s="16" t="s">
        <v>44</v>
      </c>
    </row>
    <row r="19" spans="1:15" ht="27" customHeight="1">
      <c r="A19" s="34"/>
      <c r="B19" s="32" t="s">
        <v>4</v>
      </c>
      <c r="C19" s="33"/>
      <c r="D19" s="28"/>
      <c r="E19" s="33"/>
      <c r="F19" s="21">
        <f>SUM(F6:F18)</f>
        <v>191800.92000000004</v>
      </c>
      <c r="G19" s="8"/>
      <c r="H19" s="21">
        <f>SUM(H6:H18)</f>
        <v>210980.96</v>
      </c>
      <c r="I19" s="8"/>
      <c r="J19" s="21">
        <f>SUM(J6:J18)</f>
        <v>220571.11000000002</v>
      </c>
      <c r="K19" s="21"/>
      <c r="L19" s="8">
        <f>SUM(L6:L18)</f>
        <v>207784.32999999996</v>
      </c>
      <c r="M19" s="22"/>
      <c r="N19" s="22"/>
      <c r="O19" s="22"/>
    </row>
    <row r="20" spans="1:15" ht="24" customHeight="1"/>
    <row r="21" spans="1:15" ht="36.6" customHeight="1"/>
    <row r="22" spans="1:15" ht="35.1" customHeight="1">
      <c r="A22" s="24"/>
      <c r="B22" s="36" t="s">
        <v>48</v>
      </c>
      <c r="C22" s="36"/>
      <c r="D22" s="37"/>
      <c r="E22" s="36"/>
      <c r="F22" s="36"/>
      <c r="G22" s="38"/>
      <c r="H22" s="39"/>
      <c r="I22" s="39"/>
      <c r="J22" s="36"/>
      <c r="K22" s="39"/>
      <c r="L22" s="40"/>
      <c r="M22" s="41"/>
      <c r="N22" s="41"/>
      <c r="O22" s="36"/>
    </row>
    <row r="23" spans="1:15" ht="51" customHeight="1">
      <c r="A23" s="24"/>
      <c r="B23" s="36" t="s">
        <v>52</v>
      </c>
      <c r="C23" s="36"/>
      <c r="D23" s="37"/>
      <c r="E23" s="36"/>
      <c r="F23" s="36"/>
      <c r="G23" s="38"/>
      <c r="H23" s="39"/>
      <c r="I23" s="39"/>
      <c r="J23" s="36"/>
      <c r="K23" s="39"/>
      <c r="L23" s="40"/>
      <c r="M23" s="41"/>
      <c r="N23" s="50" t="s">
        <v>20</v>
      </c>
      <c r="O23" s="50"/>
    </row>
    <row r="24" spans="1:15" ht="35.1" customHeight="1">
      <c r="A24" s="24"/>
      <c r="B24" s="36" t="s">
        <v>49</v>
      </c>
      <c r="C24" s="36"/>
      <c r="D24" s="37"/>
      <c r="E24" s="36"/>
      <c r="F24" s="36"/>
      <c r="G24" s="38"/>
      <c r="H24" s="39"/>
      <c r="I24" s="39"/>
      <c r="J24" s="36"/>
      <c r="K24" s="39"/>
      <c r="L24" s="40"/>
      <c r="M24" s="41"/>
      <c r="N24" s="41"/>
      <c r="O24" s="36"/>
    </row>
    <row r="25" spans="1:15" ht="60.6" customHeight="1">
      <c r="A25" s="24"/>
      <c r="B25" s="36" t="s">
        <v>52</v>
      </c>
      <c r="C25" s="36"/>
      <c r="D25" s="42"/>
      <c r="E25" s="43"/>
      <c r="F25" s="36"/>
      <c r="G25" s="39"/>
      <c r="H25" s="39"/>
      <c r="I25" s="39"/>
      <c r="J25" s="36"/>
      <c r="K25" s="39"/>
      <c r="L25" s="40"/>
      <c r="M25" s="41"/>
      <c r="N25" s="50" t="s">
        <v>19</v>
      </c>
      <c r="O25" s="50"/>
    </row>
    <row r="26" spans="1:15" ht="60.6" customHeight="1">
      <c r="A26" s="24"/>
      <c r="B26" s="36" t="s">
        <v>52</v>
      </c>
      <c r="C26" s="36"/>
      <c r="D26" s="42"/>
      <c r="E26" s="43"/>
      <c r="F26" s="36"/>
      <c r="G26" s="39"/>
      <c r="H26" s="39"/>
      <c r="I26" s="39"/>
      <c r="J26" s="36"/>
      <c r="K26" s="39"/>
      <c r="L26" s="40"/>
      <c r="M26" s="41"/>
      <c r="N26" s="50" t="s">
        <v>28</v>
      </c>
      <c r="O26" s="50"/>
    </row>
    <row r="27" spans="1:15" ht="55.15" customHeight="1">
      <c r="A27" s="24"/>
      <c r="B27" s="44" t="s">
        <v>52</v>
      </c>
      <c r="C27" s="44"/>
      <c r="D27" s="45"/>
      <c r="E27" s="46"/>
      <c r="F27" s="44"/>
      <c r="G27" s="39"/>
      <c r="H27" s="39"/>
      <c r="I27" s="39"/>
      <c r="J27" s="44"/>
      <c r="K27" s="39"/>
      <c r="L27" s="40"/>
      <c r="M27" s="41"/>
      <c r="N27" s="49" t="s">
        <v>33</v>
      </c>
      <c r="O27" s="49"/>
    </row>
    <row r="28" spans="1:15" ht="63.6" customHeight="1">
      <c r="A28" s="24"/>
      <c r="B28" s="36" t="s">
        <v>29</v>
      </c>
      <c r="C28" s="36"/>
      <c r="D28" s="42"/>
      <c r="E28" s="43"/>
      <c r="F28" s="36"/>
      <c r="G28" s="39"/>
      <c r="H28" s="39"/>
      <c r="I28" s="39"/>
      <c r="J28" s="36"/>
      <c r="K28" s="39"/>
      <c r="L28" s="40"/>
      <c r="M28" s="41"/>
      <c r="N28" s="50" t="s">
        <v>30</v>
      </c>
      <c r="O28" s="50"/>
    </row>
    <row r="29" spans="1:15" ht="60" customHeight="1">
      <c r="A29" s="24"/>
      <c r="B29" s="36" t="s">
        <v>31</v>
      </c>
      <c r="C29" s="36"/>
      <c r="D29" s="42"/>
      <c r="E29" s="43"/>
      <c r="F29" s="36"/>
      <c r="G29" s="39"/>
      <c r="H29" s="39"/>
      <c r="I29" s="39"/>
      <c r="J29" s="36"/>
      <c r="K29" s="39"/>
      <c r="L29" s="40"/>
      <c r="M29" s="41"/>
      <c r="N29" s="50" t="s">
        <v>32</v>
      </c>
      <c r="O29" s="50"/>
    </row>
    <row r="30" spans="1:15" ht="55.9" customHeight="1">
      <c r="A30" s="24"/>
      <c r="B30" s="36" t="s">
        <v>53</v>
      </c>
      <c r="C30" s="36"/>
      <c r="D30" s="42"/>
      <c r="E30" s="43"/>
      <c r="F30" s="36"/>
      <c r="G30" s="39"/>
      <c r="H30" s="39"/>
      <c r="I30" s="39"/>
      <c r="J30" s="36"/>
      <c r="K30" s="39"/>
      <c r="L30" s="40"/>
      <c r="M30" s="41"/>
      <c r="N30" s="50" t="s">
        <v>21</v>
      </c>
      <c r="O30" s="50"/>
    </row>
    <row r="31" spans="1:15" ht="35.1" customHeight="1">
      <c r="A31" s="24"/>
    </row>
  </sheetData>
  <mergeCells count="10">
    <mergeCell ref="C2:M2"/>
    <mergeCell ref="N27:O27"/>
    <mergeCell ref="N28:O28"/>
    <mergeCell ref="N29:O29"/>
    <mergeCell ref="N30:O30"/>
    <mergeCell ref="B3:O3"/>
    <mergeCell ref="B5:O5"/>
    <mergeCell ref="N23:O23"/>
    <mergeCell ref="N25:O25"/>
    <mergeCell ref="N26:O26"/>
  </mergeCells>
  <printOptions horizontalCentered="1"/>
  <pageMargins left="0" right="0" top="0.55118110236220474" bottom="0.55118110236220474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user</cp:lastModifiedBy>
  <cp:lastPrinted>2025-05-29T14:11:15Z</cp:lastPrinted>
  <dcterms:created xsi:type="dcterms:W3CDTF">2023-12-05T07:12:37Z</dcterms:created>
  <dcterms:modified xsi:type="dcterms:W3CDTF">2025-06-19T09:02:03Z</dcterms:modified>
</cp:coreProperties>
</file>