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ПЛАТНІ  сечова станція  7 нам. 81000,00 ВТ\"/>
    </mc:Choice>
  </mc:AlternateContent>
  <xr:revisionPtr revIDLastSave="0" documentId="8_{2C5662F5-2B5F-4D01-BB20-F5A607BBEBC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ечова станція" sheetId="1" r:id="rId1"/>
    <sheet name="Лист1" sheetId="2" r:id="rId2"/>
    <sheet name="Лист2" sheetId="3" r:id="rId3"/>
  </sheets>
  <definedNames>
    <definedName name="_xlnm.Print_Area" localSheetId="0">'сечова станція'!$B$2:$P$23</definedName>
  </definedNames>
  <calcPr calcId="191029"/>
</workbook>
</file>

<file path=xl/calcChain.xml><?xml version="1.0" encoding="utf-8"?>
<calcChain xmlns="http://schemas.openxmlformats.org/spreadsheetml/2006/main"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6" i="1"/>
  <c r="M6" i="1" s="1"/>
  <c r="K7" i="1"/>
  <c r="K8" i="1"/>
  <c r="K9" i="1"/>
  <c r="K10" i="1"/>
  <c r="K11" i="1"/>
  <c r="K12" i="1"/>
  <c r="K6" i="1"/>
  <c r="G7" i="1"/>
  <c r="G8" i="1"/>
  <c r="G9" i="1"/>
  <c r="G10" i="1"/>
  <c r="G11" i="1"/>
  <c r="G12" i="1"/>
  <c r="G6" i="1"/>
  <c r="I12" i="1"/>
  <c r="I11" i="1"/>
  <c r="I10" i="1"/>
  <c r="I9" i="1"/>
  <c r="I8" i="1"/>
  <c r="I7" i="1"/>
  <c r="I6" i="1"/>
  <c r="K13" i="1" l="1"/>
  <c r="G13" i="1"/>
  <c r="I13" i="1"/>
  <c r="M13" i="1"/>
</calcChain>
</file>

<file path=xl/sharedStrings.xml><?xml version="1.0" encoding="utf-8"?>
<sst xmlns="http://schemas.openxmlformats.org/spreadsheetml/2006/main" count="71" uniqueCount="50">
  <si>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</si>
  <si>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</si>
  <si>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</si>
  <si>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</si>
  <si>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</si>
  <si>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</si>
  <si>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</si>
  <si>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</si>
  <si>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Відомості про державну реєстрацію/технічний регламент</t>
  </si>
  <si>
    <t>Реагенти до сечової станції "iRICELL"</t>
  </si>
  <si>
    <t>Реагенти і витратні матеріали до  сечової станції "iRICELL"</t>
  </si>
  <si>
    <t>iQ Lamina Ламіна iQ розчин</t>
  </si>
  <si>
    <t>компл</t>
  </si>
  <si>
    <t>IQ Control/Focus Set Контроль iQ / Набір для фокусування</t>
  </si>
  <si>
    <t>компл.</t>
  </si>
  <si>
    <t>iQ Calibrator (Pack) Калібратор iQ</t>
  </si>
  <si>
    <t>iChem VELOCITY Urine Chemistry STRIPS Тестові смужки iChem
VELOCITY</t>
  </si>
  <si>
    <t>пач.</t>
  </si>
  <si>
    <t>54514 - Численні
аналіти сечі IVD,
набір, колориметрична
тест-смужка, експрес-
аналіз</t>
  </si>
  <si>
    <t>IRISpec CA/CB/CC Контроль якості IRISpec CA/CB/CC</t>
  </si>
  <si>
    <t>iChem VELOCITY Wash Solution Промивний розчин iChem VELOCITY</t>
  </si>
  <si>
    <t>iChem VELOCITY CalCheck Kit Набір для калібрування iChem
VELOCITY</t>
  </si>
  <si>
    <t>Всього:</t>
  </si>
  <si>
    <t>Т.П. Іванова</t>
  </si>
  <si>
    <t>В.Г. Яновська</t>
  </si>
  <si>
    <t>НАЦІОНАЛЬНИЙ КЛАСИФІКАТОР УКРАЇНИ Єдиний закупівельний словник ДК 021:2015</t>
  </si>
  <si>
    <t>Код ДК 021:2015-33696700-2- Реактиви для аналізів сечі</t>
  </si>
  <si>
    <t>Декларація про відповідність №0151 від 01.02.2021р по 16.09.2025р.</t>
  </si>
  <si>
    <t xml:space="preserve">
Декларація про відповідність №0151 від 01.02.2021р по 16.09.2025р.</t>
  </si>
  <si>
    <t>Голова робочої групи:</t>
  </si>
  <si>
    <t>Члени робочої групи:</t>
  </si>
  <si>
    <t>С.С. Чернишук</t>
  </si>
  <si>
    <t>Завідувач відділом імуногістохімічних досліджень дитячого патологоанатомічного відділення</t>
  </si>
  <si>
    <t>О.В. Виставних</t>
  </si>
  <si>
    <t>Н.В. Ольхович</t>
  </si>
  <si>
    <t>Код та назва національного класифікатору медичного виробу НК 024:2023</t>
  </si>
  <si>
    <t>42065 - Осад сечі IVD 
(діагностика in vitro ), контрольний матеріал</t>
  </si>
  <si>
    <t>54526 - Осад сечі IVD
(діагностика in vitro ), реагент</t>
  </si>
  <si>
    <t>42064 - Осад сечі IVD 
(діагностика in vitro ), калібратор</t>
  </si>
  <si>
    <t>30219 - Множинні аналіти сечі
IVD (діагностика in vitro ),
контрольний матеріал</t>
  </si>
  <si>
    <t>59058 - Миючий /
очищуючий розчин ІВД, для автоматизованих /
полуавтоматізіванних
систем</t>
  </si>
  <si>
    <t xml:space="preserve">Цінова пропозиція фірми №3,  з ПДВ </t>
  </si>
  <si>
    <t>Член Комісії з реорганізації</t>
  </si>
  <si>
    <t>Завідувач Українського референс -центром з  клінічної лабораторної діагностики  та метрології</t>
  </si>
  <si>
    <t>В.А Сова</t>
  </si>
  <si>
    <t>Медико-технічне завдання на реагенти для Українського Референс-центру з клінічної лабораторної діагностики та метрології в 2025 році (платні послуги)</t>
  </si>
  <si>
    <t>В.В. Федоров</t>
  </si>
  <si>
    <t>Член Комісії з реорганізації НДСЛ "Охматдит" МОЗ України</t>
  </si>
  <si>
    <t>Завідувач лабораторії Медичної генетики СМГЦ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</si>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</sst>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u/>
      <sz val="10"/>
      <color rgb="FF000000"/>
      <name val="Arial"/>
      <family val="2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6" fillId="0" borderId="3" xfId="0" applyFont="1" applyBorder="1"/>
    <xf numFmtId="0" fontId="6" fillId="0" borderId="0" xfId="0" applyFont="1"/>
    <xf numFmtId="49" fontId="7" fillId="0" borderId="4" xfId="0" applyNumberFormat="1" applyFont="1" applyBorder="1" applyAlignment="1">
      <alignment horizontal="center" vertical="center"/>
    </xf>
    <xf numFmtId="0" fontId="6" fillId="0" borderId="5" xfId="0" applyFont="1" applyBorder="1"/>
    <xf numFmtId="49" fontId="6" fillId="0" borderId="0" xfId="0" applyNumberFormat="1" applyFont="1"/>
    <xf numFmtId="0" fontId="8" fillId="0" borderId="5" xfId="0" applyFont="1" applyBorder="1" applyAlignment="1">
      <alignment horizontal="center" vertical="top" wrapText="1"/>
    </xf>
    <xf numFmtId="49" fontId="5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7" fillId="0" borderId="0" xfId="0" applyFont="1"/>
    <xf numFmtId="0" fontId="2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0" xfId="0" applyFont="1"/>
    <xf numFmtId="0" fontId="21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0" fontId="21" fillId="0" borderId="0" xfId="0" applyFont="1" applyBorder="1"/>
    <xf numFmtId="0" fontId="22" fillId="0" borderId="0" xfId="0" applyFont="1"/>
    <xf numFmtId="0" fontId="6" fillId="2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center" wrapText="1"/>
    </xf>
    <xf numFmtId="1" fontId="6" fillId="3" borderId="5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 wrapText="1"/>
    </xf>
    <xf numFmtId="2" fontId="7" fillId="3" borderId="5" xfId="0" applyNumberFormat="1" applyFont="1" applyFill="1" applyBorder="1" applyAlignment="1">
      <alignment horizontal="center" wrapText="1"/>
    </xf>
    <xf numFmtId="2" fontId="6" fillId="3" borderId="5" xfId="0" applyNumberFormat="1" applyFont="1" applyFill="1" applyBorder="1" applyAlignment="1">
      <alignment horizontal="center" wrapText="1"/>
    </xf>
    <xf numFmtId="2" fontId="2" fillId="3" borderId="5" xfId="0" applyNumberFormat="1" applyFont="1" applyFill="1" applyBorder="1" applyAlignment="1">
      <alignment horizontal="center" wrapText="1"/>
    </xf>
    <xf numFmtId="2" fontId="7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2" fontId="6" fillId="4" borderId="5" xfId="0" applyNumberFormat="1" applyFont="1" applyFill="1" applyBorder="1" applyAlignment="1">
      <alignment horizontal="center" wrapText="1"/>
    </xf>
    <xf numFmtId="2" fontId="8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2" fontId="2" fillId="3" borderId="5" xfId="0" applyNumberFormat="1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4" fillId="0" borderId="0" xfId="0" applyFont="1" applyAlignme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49" fontId="7" fillId="0" borderId="1" xfId="0" applyNumberFormat="1" applyFont="1" applyBorder="1" applyAlignment="1">
      <alignment horizontal="left" vertical="center"/>
    </xf>
    <xf numFmtId="0" fontId="6" fillId="0" borderId="6" xfId="0" applyFont="1" applyBorder="1"/>
    <xf numFmtId="0" fontId="7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0" fontId="22" fillId="0" borderId="7" xfId="0" applyFont="1" applyBorder="1" applyAlignment="1">
      <alignment horizontal="center" wrapText="1"/>
    </xf>
  </cellXfs>
  <cellStyles count="1">
    <cellStyle name="Звичайний" xfId="0" builtinId="0"/>
  </cellStyles>
  <dxfs count="1"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4"/>
  <sheetViews>
    <sheetView tabSelected="1" workbookViewId="0">
      <selection activeCell="B2" sqref="B2:O2"/>
    </sheetView>
  </sheetViews>
  <sheetFormatPr defaultColWidth="14.42578125" defaultRowHeight="15" customHeight="1" x14ac:dyDescent="0.2"/>
  <cols>
    <col min="1" max="1" width="8" customWidth="1"/>
    <col min="2" max="2" width="4.85546875" customWidth="1"/>
    <col min="3" max="3" width="30.7109375" customWidth="1"/>
    <col min="4" max="4" width="10.28515625" customWidth="1"/>
    <col min="5" max="5" width="6.28515625" customWidth="1"/>
    <col min="6" max="6" width="9.7109375" customWidth="1"/>
    <col min="7" max="7" width="9.5703125" customWidth="1"/>
    <col min="8" max="8" width="9.42578125" customWidth="1"/>
    <col min="9" max="9" width="11.42578125" customWidth="1"/>
    <col min="10" max="11" width="10" customWidth="1"/>
    <col min="12" max="12" width="11.42578125" customWidth="1"/>
    <col min="13" max="13" width="9.42578125" customWidth="1"/>
    <col min="14" max="14" width="17.42578125" customWidth="1"/>
    <col min="15" max="15" width="24.140625" customWidth="1"/>
    <col min="16" max="16" width="19.85546875" customWidth="1"/>
    <col min="17" max="19" width="8" customWidth="1"/>
  </cols>
  <sheetData>
    <row r="1" spans="1:19" ht="42.75" customHeight="1" x14ac:dyDescent="0.25">
      <c r="F1" s="80" t="s">
        <v>49</v>
      </c>
      <c r="G1" s="80"/>
      <c r="H1" s="80"/>
      <c r="I1" s="80"/>
      <c r="J1" s="80"/>
      <c r="K1" s="80"/>
      <c r="L1" s="80"/>
    </row>
    <row r="2" spans="1:19" ht="32.25" customHeight="1" x14ac:dyDescent="0.2">
      <c r="A2" s="4"/>
      <c r="B2" s="69" t="s">
        <v>45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5"/>
    </row>
    <row r="3" spans="1:19" ht="53.25" customHeight="1" x14ac:dyDescent="0.2">
      <c r="A3" s="6"/>
      <c r="B3" s="7" t="s">
        <v>0</v>
      </c>
      <c r="C3" s="19" t="s">
        <v>1</v>
      </c>
      <c r="D3" s="20" t="s">
        <v>2</v>
      </c>
      <c r="E3" s="19" t="s">
        <v>3</v>
      </c>
      <c r="F3" s="21" t="s">
        <v>4</v>
      </c>
      <c r="G3" s="22" t="s">
        <v>5</v>
      </c>
      <c r="H3" s="21" t="s">
        <v>6</v>
      </c>
      <c r="I3" s="22" t="s">
        <v>5</v>
      </c>
      <c r="J3" s="22" t="s">
        <v>41</v>
      </c>
      <c r="K3" s="22" t="s">
        <v>5</v>
      </c>
      <c r="L3" s="22" t="s">
        <v>7</v>
      </c>
      <c r="M3" s="22" t="s">
        <v>5</v>
      </c>
      <c r="N3" s="22" t="s">
        <v>25</v>
      </c>
      <c r="O3" s="23" t="s">
        <v>35</v>
      </c>
      <c r="P3" s="24" t="s">
        <v>8</v>
      </c>
      <c r="Q3" s="25"/>
      <c r="R3" s="1"/>
      <c r="S3" s="1"/>
    </row>
    <row r="4" spans="1:19" ht="15.75" customHeight="1" x14ac:dyDescent="0.2">
      <c r="A4" s="6"/>
      <c r="B4" s="71" t="s">
        <v>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2"/>
      <c r="P4" s="8"/>
      <c r="Q4" s="1"/>
      <c r="R4" s="1"/>
      <c r="S4" s="1"/>
    </row>
    <row r="5" spans="1:19" ht="10.5" customHeight="1" x14ac:dyDescent="0.2">
      <c r="A5" s="9"/>
      <c r="B5" s="73" t="s">
        <v>10</v>
      </c>
      <c r="C5" s="70"/>
      <c r="D5" s="70"/>
      <c r="E5" s="70"/>
      <c r="F5" s="70"/>
      <c r="G5" s="72"/>
      <c r="H5" s="8"/>
      <c r="I5" s="8"/>
      <c r="J5" s="8"/>
      <c r="K5" s="8"/>
      <c r="L5" s="8"/>
      <c r="M5" s="8"/>
      <c r="N5" s="8"/>
      <c r="O5" s="10"/>
      <c r="P5" s="8"/>
      <c r="Q5" s="3"/>
      <c r="R5" s="3"/>
      <c r="S5" s="3"/>
    </row>
    <row r="6" spans="1:19" ht="39" customHeight="1" x14ac:dyDescent="0.25">
      <c r="A6" s="11"/>
      <c r="B6" s="44">
        <v>1</v>
      </c>
      <c r="C6" s="45" t="s">
        <v>11</v>
      </c>
      <c r="D6" s="46" t="s">
        <v>12</v>
      </c>
      <c r="E6" s="47">
        <v>1</v>
      </c>
      <c r="F6" s="48">
        <v>22534.2</v>
      </c>
      <c r="G6" s="49">
        <f>F6*E6</f>
        <v>22534.2</v>
      </c>
      <c r="H6" s="50">
        <v>22784.58</v>
      </c>
      <c r="I6" s="49">
        <f t="shared" ref="I6:I12" si="0">(H6*E6)</f>
        <v>22784.58</v>
      </c>
      <c r="J6" s="51">
        <v>23034.959999999999</v>
      </c>
      <c r="K6" s="49">
        <f>E6*J6</f>
        <v>23034.959999999999</v>
      </c>
      <c r="L6" s="50">
        <f>(F6+H6+J6)/3</f>
        <v>22784.579999999998</v>
      </c>
      <c r="M6" s="52">
        <f>L6*E6</f>
        <v>22784.579999999998</v>
      </c>
      <c r="N6" s="53" t="s">
        <v>26</v>
      </c>
      <c r="O6" s="54" t="s">
        <v>37</v>
      </c>
      <c r="P6" s="55" t="s">
        <v>27</v>
      </c>
      <c r="Q6" s="26"/>
      <c r="R6" s="2"/>
      <c r="S6" s="2"/>
    </row>
    <row r="7" spans="1:19" ht="38.25" customHeight="1" x14ac:dyDescent="0.25">
      <c r="A7" s="9"/>
      <c r="B7" s="44">
        <v>2</v>
      </c>
      <c r="C7" s="45" t="s">
        <v>13</v>
      </c>
      <c r="D7" s="46" t="s">
        <v>14</v>
      </c>
      <c r="E7" s="47">
        <v>1</v>
      </c>
      <c r="F7" s="48">
        <v>8426.25</v>
      </c>
      <c r="G7" s="49">
        <f t="shared" ref="G7:G12" si="1">F7*E7</f>
        <v>8426.25</v>
      </c>
      <c r="H7" s="50">
        <v>8519.8799999999992</v>
      </c>
      <c r="I7" s="49">
        <f t="shared" si="0"/>
        <v>8519.8799999999992</v>
      </c>
      <c r="J7" s="51">
        <v>8613.5</v>
      </c>
      <c r="K7" s="49">
        <f t="shared" ref="K7:K12" si="2">E7*J7</f>
        <v>8613.5</v>
      </c>
      <c r="L7" s="50">
        <f t="shared" ref="L7:L12" si="3">(F7+H7+J7)/3</f>
        <v>8519.8766666666652</v>
      </c>
      <c r="M7" s="52">
        <f t="shared" ref="M7:M12" si="4">L7*E7</f>
        <v>8519.8766666666652</v>
      </c>
      <c r="N7" s="53" t="s">
        <v>26</v>
      </c>
      <c r="O7" s="54" t="s">
        <v>36</v>
      </c>
      <c r="P7" s="55" t="s">
        <v>27</v>
      </c>
      <c r="Q7" s="2"/>
      <c r="R7" s="2"/>
      <c r="S7" s="2"/>
    </row>
    <row r="8" spans="1:19" ht="40.5" customHeight="1" x14ac:dyDescent="0.25">
      <c r="A8" s="9"/>
      <c r="B8" s="44">
        <v>3</v>
      </c>
      <c r="C8" s="45" t="s">
        <v>15</v>
      </c>
      <c r="D8" s="46" t="s">
        <v>12</v>
      </c>
      <c r="E8" s="47">
        <v>1</v>
      </c>
      <c r="F8" s="48">
        <v>9918.9</v>
      </c>
      <c r="G8" s="49">
        <f t="shared" si="1"/>
        <v>9918.9</v>
      </c>
      <c r="H8" s="56">
        <v>10029.11</v>
      </c>
      <c r="I8" s="49">
        <f t="shared" si="0"/>
        <v>10029.11</v>
      </c>
      <c r="J8" s="51">
        <v>10139.32</v>
      </c>
      <c r="K8" s="49">
        <f t="shared" si="2"/>
        <v>10139.32</v>
      </c>
      <c r="L8" s="50">
        <f t="shared" si="3"/>
        <v>10029.11</v>
      </c>
      <c r="M8" s="52">
        <f t="shared" si="4"/>
        <v>10029.11</v>
      </c>
      <c r="N8" s="53" t="s">
        <v>26</v>
      </c>
      <c r="O8" s="54" t="s">
        <v>38</v>
      </c>
      <c r="P8" s="55" t="s">
        <v>27</v>
      </c>
      <c r="Q8" s="2"/>
      <c r="R8" s="2"/>
      <c r="S8" s="2"/>
    </row>
    <row r="9" spans="1:19" ht="70.5" customHeight="1" x14ac:dyDescent="0.25">
      <c r="A9" s="9"/>
      <c r="B9" s="44">
        <v>4</v>
      </c>
      <c r="C9" s="45" t="s">
        <v>16</v>
      </c>
      <c r="D9" s="46" t="s">
        <v>17</v>
      </c>
      <c r="E9" s="47">
        <v>1</v>
      </c>
      <c r="F9" s="48">
        <v>1203.75</v>
      </c>
      <c r="G9" s="49">
        <f t="shared" si="1"/>
        <v>1203.75</v>
      </c>
      <c r="H9" s="57">
        <v>1217.1300000000001</v>
      </c>
      <c r="I9" s="49">
        <f t="shared" si="0"/>
        <v>1217.1300000000001</v>
      </c>
      <c r="J9" s="51">
        <v>1230.5</v>
      </c>
      <c r="K9" s="49">
        <f t="shared" si="2"/>
        <v>1230.5</v>
      </c>
      <c r="L9" s="50">
        <f t="shared" si="3"/>
        <v>1217.1266666666668</v>
      </c>
      <c r="M9" s="52">
        <f t="shared" si="4"/>
        <v>1217.1266666666668</v>
      </c>
      <c r="N9" s="53" t="s">
        <v>26</v>
      </c>
      <c r="O9" s="54" t="s">
        <v>18</v>
      </c>
      <c r="P9" s="55" t="s">
        <v>28</v>
      </c>
      <c r="Q9" s="2"/>
      <c r="R9" s="2"/>
      <c r="S9" s="2"/>
    </row>
    <row r="10" spans="1:19" ht="55.5" customHeight="1" x14ac:dyDescent="0.25">
      <c r="A10" s="6"/>
      <c r="B10" s="44">
        <v>5</v>
      </c>
      <c r="C10" s="45" t="s">
        <v>19</v>
      </c>
      <c r="D10" s="46" t="s">
        <v>12</v>
      </c>
      <c r="E10" s="47">
        <v>1</v>
      </c>
      <c r="F10" s="48">
        <v>14541.3</v>
      </c>
      <c r="G10" s="49">
        <f t="shared" si="1"/>
        <v>14541.3</v>
      </c>
      <c r="H10" s="48">
        <v>14702.87</v>
      </c>
      <c r="I10" s="49">
        <f t="shared" si="0"/>
        <v>14702.87</v>
      </c>
      <c r="J10" s="51">
        <v>14864.44</v>
      </c>
      <c r="K10" s="49">
        <f t="shared" si="2"/>
        <v>14864.44</v>
      </c>
      <c r="L10" s="50">
        <f t="shared" si="3"/>
        <v>14702.87</v>
      </c>
      <c r="M10" s="52">
        <f t="shared" si="4"/>
        <v>14702.87</v>
      </c>
      <c r="N10" s="53" t="s">
        <v>26</v>
      </c>
      <c r="O10" s="54" t="s">
        <v>39</v>
      </c>
      <c r="P10" s="54" t="s">
        <v>27</v>
      </c>
      <c r="Q10" s="3"/>
      <c r="R10" s="3"/>
      <c r="S10" s="3"/>
    </row>
    <row r="11" spans="1:19" ht="63.75" customHeight="1" x14ac:dyDescent="0.25">
      <c r="A11" s="6"/>
      <c r="B11" s="44">
        <v>6</v>
      </c>
      <c r="C11" s="45" t="s">
        <v>20</v>
      </c>
      <c r="D11" s="46" t="s">
        <v>12</v>
      </c>
      <c r="E11" s="47">
        <v>1</v>
      </c>
      <c r="F11" s="48">
        <v>6018.75</v>
      </c>
      <c r="G11" s="49">
        <f t="shared" si="1"/>
        <v>6018.75</v>
      </c>
      <c r="H11" s="48">
        <v>6085.63</v>
      </c>
      <c r="I11" s="49">
        <f t="shared" si="0"/>
        <v>6085.63</v>
      </c>
      <c r="J11" s="51">
        <v>6152.5</v>
      </c>
      <c r="K11" s="49">
        <f t="shared" si="2"/>
        <v>6152.5</v>
      </c>
      <c r="L11" s="50">
        <f t="shared" si="3"/>
        <v>6085.626666666667</v>
      </c>
      <c r="M11" s="52">
        <f t="shared" si="4"/>
        <v>6085.626666666667</v>
      </c>
      <c r="N11" s="53" t="s">
        <v>26</v>
      </c>
      <c r="O11" s="54" t="s">
        <v>40</v>
      </c>
      <c r="P11" s="54" t="s">
        <v>27</v>
      </c>
      <c r="Q11" s="3"/>
      <c r="R11" s="3"/>
      <c r="S11" s="3"/>
    </row>
    <row r="12" spans="1:19" ht="59.25" customHeight="1" x14ac:dyDescent="0.25">
      <c r="A12" s="6"/>
      <c r="B12" s="58">
        <v>7</v>
      </c>
      <c r="C12" s="45" t="s">
        <v>21</v>
      </c>
      <c r="D12" s="46" t="s">
        <v>12</v>
      </c>
      <c r="E12" s="47">
        <v>1</v>
      </c>
      <c r="F12" s="48">
        <v>17045.099999999999</v>
      </c>
      <c r="G12" s="49">
        <f t="shared" si="1"/>
        <v>17045.099999999999</v>
      </c>
      <c r="H12" s="48">
        <v>17234.490000000002</v>
      </c>
      <c r="I12" s="49">
        <f t="shared" si="0"/>
        <v>17234.490000000002</v>
      </c>
      <c r="J12" s="51">
        <v>17423.88</v>
      </c>
      <c r="K12" s="49">
        <f t="shared" si="2"/>
        <v>17423.88</v>
      </c>
      <c r="L12" s="50">
        <f t="shared" si="3"/>
        <v>17234.490000000002</v>
      </c>
      <c r="M12" s="49">
        <f t="shared" si="4"/>
        <v>17234.490000000002</v>
      </c>
      <c r="N12" s="59" t="s">
        <v>26</v>
      </c>
      <c r="O12" s="60" t="s">
        <v>39</v>
      </c>
      <c r="P12" s="54" t="s">
        <v>27</v>
      </c>
      <c r="Q12" s="3"/>
      <c r="R12" s="3"/>
      <c r="S12" s="3"/>
    </row>
    <row r="13" spans="1:19" ht="29.25" customHeight="1" x14ac:dyDescent="0.2">
      <c r="A13" s="6"/>
      <c r="B13" s="12"/>
      <c r="C13" s="15"/>
      <c r="D13" s="14"/>
      <c r="E13" s="14"/>
      <c r="F13" s="14" t="s">
        <v>22</v>
      </c>
      <c r="G13" s="16">
        <f>SUM(G6:G12)</f>
        <v>79688.25</v>
      </c>
      <c r="H13" s="13"/>
      <c r="I13" s="16">
        <f>SUM(I6:I12)</f>
        <v>80573.69</v>
      </c>
      <c r="J13" s="16"/>
      <c r="K13" s="16">
        <f>SUM(K6:K12)</f>
        <v>81459.100000000006</v>
      </c>
      <c r="L13" s="8"/>
      <c r="M13" s="16">
        <f>SUM(M6:M12)</f>
        <v>80573.680000000008</v>
      </c>
      <c r="N13" s="16"/>
      <c r="O13" s="17"/>
      <c r="P13" s="8"/>
      <c r="Q13" s="3"/>
      <c r="R13" s="3"/>
      <c r="S13" s="3"/>
    </row>
    <row r="14" spans="1:19" ht="26.25" customHeight="1" x14ac:dyDescent="0.25">
      <c r="A14" s="4"/>
      <c r="B14" s="74"/>
      <c r="C14" s="68"/>
      <c r="D14" s="68"/>
      <c r="E14" s="18"/>
      <c r="F14" s="18"/>
      <c r="G14" s="18"/>
      <c r="H14" s="18"/>
      <c r="I14" s="18"/>
      <c r="J14" s="18"/>
      <c r="K14" s="18"/>
      <c r="L14" s="18"/>
      <c r="M14" s="67"/>
      <c r="N14" s="67"/>
      <c r="O14" s="68"/>
      <c r="P14" s="4"/>
    </row>
    <row r="15" spans="1:19" ht="12.75" customHeight="1" x14ac:dyDescent="0.25">
      <c r="A15" s="4"/>
      <c r="B15" s="64" t="s">
        <v>29</v>
      </c>
      <c r="C15" s="64"/>
      <c r="D15" s="64"/>
      <c r="E15" s="66"/>
      <c r="F15" s="66"/>
      <c r="G15" s="66"/>
      <c r="H15" s="66"/>
      <c r="I15" s="3"/>
      <c r="J15" s="3"/>
      <c r="K15" s="3"/>
      <c r="L15" s="30"/>
      <c r="M15" s="77"/>
      <c r="N15" s="77"/>
      <c r="O15" s="78"/>
      <c r="P15" s="43"/>
    </row>
    <row r="16" spans="1:19" ht="36.75" customHeight="1" x14ac:dyDescent="0.25">
      <c r="A16" s="37"/>
      <c r="B16" s="61" t="s">
        <v>42</v>
      </c>
      <c r="C16" s="61"/>
      <c r="D16" s="61"/>
      <c r="E16" s="38"/>
      <c r="F16" s="38"/>
      <c r="G16" s="38"/>
      <c r="H16" s="38"/>
      <c r="I16" s="3"/>
      <c r="J16" s="3"/>
      <c r="K16" s="3"/>
      <c r="L16" s="30"/>
      <c r="M16" s="39"/>
      <c r="N16" s="39"/>
      <c r="O16" s="40"/>
      <c r="P16" s="43" t="s">
        <v>23</v>
      </c>
    </row>
    <row r="17" spans="1:16" ht="13.5" customHeight="1" x14ac:dyDescent="0.25">
      <c r="A17" s="4"/>
      <c r="B17" s="61" t="s">
        <v>30</v>
      </c>
      <c r="C17" s="65"/>
      <c r="D17" s="65"/>
      <c r="E17" s="66"/>
      <c r="F17" s="66"/>
      <c r="G17" s="66"/>
      <c r="H17" s="66"/>
      <c r="I17" s="3"/>
      <c r="J17" s="3"/>
      <c r="K17" s="3"/>
      <c r="L17" s="30"/>
      <c r="M17" s="77"/>
      <c r="N17" s="77"/>
      <c r="O17" s="79"/>
      <c r="P17" s="43"/>
    </row>
    <row r="18" spans="1:16" ht="50.25" customHeight="1" x14ac:dyDescent="0.25">
      <c r="A18" s="37"/>
      <c r="B18" s="61" t="s">
        <v>47</v>
      </c>
      <c r="C18" s="61"/>
      <c r="D18" s="61"/>
      <c r="E18" s="38"/>
      <c r="F18" s="38"/>
      <c r="G18" s="38"/>
      <c r="H18" s="38"/>
      <c r="I18" s="3"/>
      <c r="J18" s="3"/>
      <c r="K18" s="3"/>
      <c r="L18" s="30"/>
      <c r="M18" s="39"/>
      <c r="N18" s="39"/>
      <c r="O18" s="41"/>
      <c r="P18" s="43" t="s">
        <v>31</v>
      </c>
    </row>
    <row r="19" spans="1:16" ht="43.5" customHeight="1" x14ac:dyDescent="0.25">
      <c r="B19" s="61" t="s">
        <v>47</v>
      </c>
      <c r="C19" s="61"/>
      <c r="D19" s="61"/>
      <c r="E19" s="64"/>
      <c r="F19" s="64"/>
      <c r="G19" s="64"/>
      <c r="H19" s="64"/>
      <c r="I19" s="31"/>
      <c r="J19" s="31"/>
      <c r="K19" s="1"/>
      <c r="L19" s="29"/>
      <c r="M19" s="42"/>
      <c r="N19" s="29"/>
      <c r="O19" s="32"/>
      <c r="P19" s="43" t="s">
        <v>44</v>
      </c>
    </row>
    <row r="20" spans="1:16" ht="34.5" customHeight="1" x14ac:dyDescent="0.25">
      <c r="B20" s="61" t="s">
        <v>47</v>
      </c>
      <c r="C20" s="61"/>
      <c r="D20" s="61"/>
      <c r="E20" s="36"/>
      <c r="F20" s="36"/>
      <c r="G20" s="36"/>
      <c r="H20" s="36"/>
      <c r="I20" s="31"/>
      <c r="J20" s="31"/>
      <c r="K20" s="1"/>
      <c r="L20" s="29"/>
      <c r="M20" s="42"/>
      <c r="N20" s="29"/>
      <c r="O20" s="32"/>
      <c r="P20" s="43" t="s">
        <v>46</v>
      </c>
    </row>
    <row r="21" spans="1:16" ht="45.75" customHeight="1" x14ac:dyDescent="0.25">
      <c r="B21" s="62" t="s">
        <v>43</v>
      </c>
      <c r="C21" s="62"/>
      <c r="D21" s="62"/>
      <c r="E21" s="75"/>
      <c r="F21" s="75"/>
      <c r="G21" s="75"/>
      <c r="H21" s="75"/>
      <c r="I21" s="75"/>
      <c r="J21" s="29"/>
      <c r="K21" s="29"/>
      <c r="L21" s="29"/>
      <c r="M21" s="32"/>
      <c r="N21" s="32"/>
      <c r="O21" s="29"/>
      <c r="P21" s="43" t="s">
        <v>24</v>
      </c>
    </row>
    <row r="22" spans="1:16" ht="48" customHeight="1" x14ac:dyDescent="0.25">
      <c r="B22" s="62" t="s">
        <v>32</v>
      </c>
      <c r="C22" s="62"/>
      <c r="D22" s="62"/>
      <c r="E22" s="75"/>
      <c r="F22" s="75"/>
      <c r="G22" s="75"/>
      <c r="H22" s="75"/>
      <c r="I22" s="75"/>
      <c r="J22" s="32"/>
      <c r="K22" s="32"/>
      <c r="L22" s="33"/>
      <c r="M22" s="32"/>
      <c r="N22" s="32"/>
      <c r="O22" s="29"/>
      <c r="P22" s="43" t="s">
        <v>33</v>
      </c>
    </row>
    <row r="23" spans="1:16" ht="40.5" customHeight="1" x14ac:dyDescent="0.25">
      <c r="B23" s="62" t="s">
        <v>48</v>
      </c>
      <c r="C23" s="62"/>
      <c r="D23" s="62"/>
      <c r="E23" s="75"/>
      <c r="F23" s="75"/>
      <c r="G23" s="75"/>
      <c r="H23" s="75"/>
      <c r="I23" s="75"/>
      <c r="J23" s="32"/>
      <c r="K23" s="32"/>
      <c r="L23" s="32"/>
      <c r="M23" s="33"/>
      <c r="N23" s="33"/>
      <c r="O23" s="29"/>
      <c r="P23" s="43" t="s">
        <v>34</v>
      </c>
    </row>
    <row r="24" spans="1:16" ht="36" customHeight="1" x14ac:dyDescent="0.25">
      <c r="B24" s="63"/>
      <c r="C24" s="63"/>
      <c r="D24" s="63"/>
      <c r="E24" s="76"/>
      <c r="F24" s="76"/>
      <c r="G24" s="76"/>
      <c r="H24" s="76"/>
      <c r="I24" s="76"/>
      <c r="J24" s="32"/>
      <c r="K24" s="32"/>
      <c r="L24" s="34"/>
      <c r="M24" s="35"/>
      <c r="N24" s="34"/>
      <c r="O24" s="29"/>
      <c r="P24" s="43"/>
    </row>
    <row r="25" spans="1:16" ht="34.5" customHeight="1" x14ac:dyDescent="0.2">
      <c r="B25" s="28"/>
      <c r="C25" s="27"/>
      <c r="D25" s="28"/>
      <c r="E25" s="28"/>
      <c r="F25" s="28"/>
      <c r="G25" s="28"/>
      <c r="H25" s="28"/>
      <c r="I25" s="28"/>
      <c r="J25" s="28"/>
      <c r="K25" s="28"/>
      <c r="L25" s="28"/>
    </row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25">
    <mergeCell ref="F1:L1"/>
    <mergeCell ref="E21:I21"/>
    <mergeCell ref="E22:I22"/>
    <mergeCell ref="E23:I23"/>
    <mergeCell ref="E24:I24"/>
    <mergeCell ref="M15:O15"/>
    <mergeCell ref="M17:O17"/>
    <mergeCell ref="M14:O14"/>
    <mergeCell ref="B2:O2"/>
    <mergeCell ref="B4:O4"/>
    <mergeCell ref="B5:G5"/>
    <mergeCell ref="B14:D14"/>
    <mergeCell ref="B15:D15"/>
    <mergeCell ref="B17:D17"/>
    <mergeCell ref="E15:H15"/>
    <mergeCell ref="E17:H17"/>
    <mergeCell ref="E19:H19"/>
    <mergeCell ref="B16:D16"/>
    <mergeCell ref="B18:D18"/>
    <mergeCell ref="B19:D19"/>
    <mergeCell ref="B20:D20"/>
    <mergeCell ref="B21:D21"/>
    <mergeCell ref="B22:D22"/>
    <mergeCell ref="B23:D23"/>
    <mergeCell ref="B24:D24"/>
  </mergeCells>
  <conditionalFormatting sqref="H8:H9">
    <cfRule type="notContainsBlanks" dxfId="0" priority="1">
      <formula>LEN(TRIM(H8))&gt;0</formula>
    </cfRule>
  </conditionalFormatting>
  <pageMargins left="0" right="0" top="0" bottom="0" header="0" footer="0"/>
  <pageSetup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сечова станція</vt:lpstr>
      <vt:lpstr>Лист1</vt:lpstr>
      <vt:lpstr>Лист2</vt:lpstr>
      <vt:lpstr>'сечова станція'!Область_друку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2025-06-03T11:21:07Z</cp:lastPrinted>
  <dcterms:created xsi:type="dcterms:W3CDTF">2021-01-19T12:52:15Z</dcterms:created>
  <dcterms:modified xsi:type="dcterms:W3CDTF">2025-07-17T12:06:36Z</dcterms:modified>
</cp:coreProperties>
</file>