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FLASH DRIVE\Відкриті торги 2025 з особливостями\2220\Реагенти КРІОБАНК спец ВТ 28 нам 1000000,00\"/>
    </mc:Choice>
  </mc:AlternateContent>
  <xr:revisionPtr revIDLastSave="0" documentId="8_{825F4AB3-D4D5-4ACF-861C-79713D330534}" xr6:coauthVersionLast="36" xr6:coauthVersionMax="36" xr10:uidLastSave="{00000000-0000-0000-0000-000000000000}"/>
  <bookViews>
    <workbookView xWindow="0" yWindow="0" windowWidth="28800" windowHeight="12225" xr2:uid="{4E359D16-8094-4A40-989A-4524DA30A899}"/>
  </bookViews>
  <sheets>
    <sheet name="Тендер 2_Кріобанк" sheetId="1" r:id="rId1"/>
  </sheets>
  <definedNames>
    <definedName name="_xlnm.Print_Area" localSheetId="0">'Тендер 2_Кріобанк'!$B$2:$P$45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" i="1" l="1"/>
  <c r="N8" i="1"/>
  <c r="N9" i="1"/>
  <c r="N10" i="1"/>
  <c r="N12" i="1"/>
  <c r="N13" i="1"/>
  <c r="N14" i="1"/>
  <c r="N16" i="1"/>
  <c r="N17" i="1"/>
  <c r="N18" i="1"/>
  <c r="N20" i="1"/>
  <c r="N21" i="1"/>
  <c r="N22" i="1"/>
  <c r="N24" i="1"/>
  <c r="N25" i="1"/>
  <c r="N26" i="1"/>
  <c r="N28" i="1"/>
  <c r="N29" i="1"/>
  <c r="N30" i="1"/>
  <c r="N32" i="1"/>
  <c r="M6" i="1"/>
  <c r="M7" i="1"/>
  <c r="N7" i="1" s="1"/>
  <c r="M8" i="1"/>
  <c r="M9" i="1"/>
  <c r="M10" i="1"/>
  <c r="M11" i="1"/>
  <c r="N11" i="1" s="1"/>
  <c r="M12" i="1"/>
  <c r="M13" i="1"/>
  <c r="M14" i="1"/>
  <c r="M15" i="1"/>
  <c r="N15" i="1" s="1"/>
  <c r="M16" i="1"/>
  <c r="M17" i="1"/>
  <c r="M18" i="1"/>
  <c r="M19" i="1"/>
  <c r="N19" i="1" s="1"/>
  <c r="M20" i="1"/>
  <c r="M21" i="1"/>
  <c r="M22" i="1"/>
  <c r="M23" i="1"/>
  <c r="N23" i="1" s="1"/>
  <c r="M24" i="1"/>
  <c r="M25" i="1"/>
  <c r="M26" i="1"/>
  <c r="M27" i="1"/>
  <c r="N27" i="1" s="1"/>
  <c r="M28" i="1"/>
  <c r="M29" i="1"/>
  <c r="M30" i="1"/>
  <c r="M31" i="1"/>
  <c r="N31" i="1" s="1"/>
  <c r="M32" i="1"/>
  <c r="L7" i="1"/>
  <c r="L6" i="1" l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H6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J5" i="1" l="1"/>
  <c r="J33" i="1" s="1"/>
  <c r="L5" i="1"/>
  <c r="L33" i="1" s="1"/>
  <c r="H5" i="1" l="1"/>
  <c r="H33" i="1" s="1"/>
  <c r="M5" i="1"/>
  <c r="N5" i="1" s="1"/>
  <c r="N33" i="1" s="1"/>
</calcChain>
</file>

<file path=xl/sharedStrings.xml><?xml version="1.0" encoding="utf-8"?>
<sst xmlns="http://schemas.openxmlformats.org/spreadsheetml/2006/main" count="148" uniqueCount="87">
  <si>
    <t>фл</t>
  </si>
  <si>
    <t>Найменування товару</t>
  </si>
  <si>
    <t>Форма випуску</t>
  </si>
  <si>
    <t>Загалом</t>
  </si>
  <si>
    <t>Потреба на рік</t>
  </si>
  <si>
    <t>Цінова пропозиція фірми №1, з ПДВ за 1 одиницю, грн.</t>
  </si>
  <si>
    <t>Загальна сума фірми №1, грн.</t>
  </si>
  <si>
    <t>Ціна середня, з ПДВ, грн.</t>
  </si>
  <si>
    <t>Загальна сума, грн.</t>
  </si>
  <si>
    <t xml:space="preserve">НАЦІОНАЛЬНИЙ КЛАСИФІКАТОР УКРАЇНИ
Єдиний закупівельний словник ДК 021:2015  </t>
  </si>
  <si>
    <t>Цінова пропозиція фірми №2, з ПДВ за 1 одиницю, грн.</t>
  </si>
  <si>
    <t>Загальна сума фірми №2, грн.</t>
  </si>
  <si>
    <t>Цінова пропозиція фірми №3, з ПДВ за 1 одиницю, грн.</t>
  </si>
  <si>
    <t>Загальна сума фірми №3, грн.</t>
  </si>
  <si>
    <t>С.С.Чернишук</t>
  </si>
  <si>
    <t>Н.В. Ольхович</t>
  </si>
  <si>
    <t>Медичний директор з поліклінічної роботи</t>
  </si>
  <si>
    <t>В.А. Сова</t>
  </si>
  <si>
    <t>Завідувач Українського Референс-центру з клінічної лабораторної діагностики та метрологі</t>
  </si>
  <si>
    <t>В.Г. Яновська</t>
  </si>
  <si>
    <t>Завідувач відділом імуногістохімічних досліджень дитячого патологоанатомічного відділення</t>
  </si>
  <si>
    <t>О.В. Виставних</t>
  </si>
  <si>
    <t>В.В.Федоров</t>
  </si>
  <si>
    <t>Код та назва національного Класифікатору медичних виробів НК 024:2023</t>
  </si>
  <si>
    <t xml:space="preserve">Голова робочої групи:             </t>
  </si>
  <si>
    <t>Члени робочої групи:</t>
  </si>
  <si>
    <t>Реагенти для обробки стовбурових гемопоетичних клітин в лабораторних умовах</t>
  </si>
  <si>
    <t>Реагент для визначення CD34 мічений PE, 1 фл. – 100 тестів</t>
  </si>
  <si>
    <t>Ізотиповий контроль Ig G2b мічений PE, 1 фл. – 100 тестів</t>
  </si>
  <si>
    <t>Реагент для визначення CD45 мічений APC-H7, 1 фл. – 100 тестів</t>
  </si>
  <si>
    <t>Ізотиповий контроль Ig G2b мічений APC-H7, 1 фл. – 0,1 mg</t>
  </si>
  <si>
    <t>Реагент для визначення CD90 мічений FITC, 1 фл. – 0,1 mg</t>
  </si>
  <si>
    <t>Ізотиповий контроль Ig G2b мічений FITC, 1 фл. – 100 тестів</t>
  </si>
  <si>
    <t>Реагент для визначення CD105 мічений PerCP-Cy5,5, 1 фл. – 100 тестів</t>
  </si>
  <si>
    <t>Ізотиповий контроль Ig G2b, мічений PerCP-Cy5,5, 1 фл. – 100 тестів</t>
  </si>
  <si>
    <t>Реагент для визначення CD73 мічений APC, 1 фл. – 100 тестів</t>
  </si>
  <si>
    <t>Ізотиповий контроль Ig G2b мічений APC, 1 фл. – 100 тестів</t>
  </si>
  <si>
    <t>Реагент для визначення CD3 мічений FITC, 1 фл. – 100 тестів</t>
  </si>
  <si>
    <t>Реагент для визначення CD8 мічений APC, 1 фл. – 100 тестів</t>
  </si>
  <si>
    <t>Реагент для визначення CD11b мічений PE, 1 фл. – 100 тестів</t>
  </si>
  <si>
    <t>Реагент для визначення CD19 мічений APC, 1 фл. – 100 тестів</t>
  </si>
  <si>
    <t>Реагент для визначення CD34 мічений РЕ-Су7, 1 фл. – 100 тестів</t>
  </si>
  <si>
    <t>Реагент для визначення CD45 мічений FITC, 1 фл. – 100 тестів</t>
  </si>
  <si>
    <t>Реагент для визначення CD56 мічений FITC, 1 фл. – 100 тестів</t>
  </si>
  <si>
    <t>Набір реагентів BD Multitest™ 6-Color   (CD3/CD16+56/CD45/CD4/CD19/CD8)</t>
  </si>
  <si>
    <t>Реагент BD Multitest (Мультитест) для визначення CD3/CD8/CD45/CD4 мічені FITC/PE/PerCP, 1 фл. – 50 тестів</t>
  </si>
  <si>
    <t>Розчин для оцінки життєздатності клітин, BD Via-Probe™ Cell Viability Solution, 1 фл. – 100 тестів</t>
  </si>
  <si>
    <t>Ізотиповий контроль IgG1 мічений РЕ-Су7, 1 фл. – 100 тестів</t>
  </si>
  <si>
    <t>Розчин для фіксації клітин, ICC Fixation Buffer, 1 фл. – 100 мл.</t>
  </si>
  <si>
    <t>Розчин для пермеабілізації клітин для внутрішньоклітинних досліджень, Permeabilizing Solution 2, 10X концентрат, 1 фл. – 200 тестів</t>
  </si>
  <si>
    <t>Розчин для лізису еритроцитів після фарбування клітин моноклональними антитілами по протоколу "без відмивання", BD Lysing Solution Pharm Lyse Buffer, 1 фл. – 100 мл.</t>
  </si>
  <si>
    <t>Розчин для промивання системи проточного цитофлюориметра, BD FACSClean Solution, 1 каністра – 5 літрів</t>
  </si>
  <si>
    <t>Розчин для лізису еритроцитів після фарбування клітин моноклональними антитілами, BD Pharm Lyse lysing solution, 10х концентрат, 1 фл. – 100 мл</t>
  </si>
  <si>
    <t>Розчин для відмивання клітин, BD Cell Wash Solution, 1 каністра – 5 літрів</t>
  </si>
  <si>
    <t>Набір для щоденного контролю якості, BD CS&amp;T, 1 флакон – 150 тестів</t>
  </si>
  <si>
    <t>кан</t>
  </si>
  <si>
    <t>Код ДК 021:2015 – 33696500-0 - Лабораторні реактиви</t>
  </si>
  <si>
    <t>30603 Набір реагентів для визначення моноспецифічних антитіл</t>
  </si>
  <si>
    <t>30605 Набір реагентів для визначення моноспецифічних антитіл</t>
  </si>
  <si>
    <t>30607 Набір реагентів для визначення моноспецифічних антитіл</t>
  </si>
  <si>
    <t>30609 Набір реагентів для визначення моноспецифічних антитіл</t>
  </si>
  <si>
    <t>30611 Набір реагентів для визначення моноспецифічних антитіл</t>
  </si>
  <si>
    <t>30613 Набір реагентів для визначення моноспецифічних антитіл</t>
  </si>
  <si>
    <t>30614 Набір реагентів для визначення моноспецифічних антитіл</t>
  </si>
  <si>
    <t>30615 Набір реагентів для визначення моноспецифічних антитіл</t>
  </si>
  <si>
    <t>30616 Набір реагентів для визначення моноспецифічних антитіл</t>
  </si>
  <si>
    <t>30617 Набір реагентів для визначення моноспецифічних антитіл</t>
  </si>
  <si>
    <t>30618 Набір реагентів для визначення моноспецифічних антитіл</t>
  </si>
  <si>
    <t>30619 Набір реагентів для визначення моноспецифічних антитіл</t>
  </si>
  <si>
    <t>30602 Набір реагентів для визначення поліспецифічних антитіл</t>
  </si>
  <si>
    <t>30603 Набір реагентів для визначення поліспецифічних антитіл</t>
  </si>
  <si>
    <t>31472 Контроль антитіло-клітинних антитіл</t>
  </si>
  <si>
    <t>63377 Засіб очищення приладу / аналізатора ІВД</t>
  </si>
  <si>
    <t>57758 10% нейтральний буферний розчин формаліну ІВД</t>
  </si>
  <si>
    <t>52718 сольовий розчин низької йонної сили IVD, імуногематологічний реагент</t>
  </si>
  <si>
    <t>57757 10% нейтральний буферний розчин формаліну ІВД</t>
  </si>
  <si>
    <t>58048 Розчин для калібрування / перевірки оптичного інструменту ІВД</t>
  </si>
  <si>
    <t xml:space="preserve">Технічне завдання на закупівлю реагентів для клітинного сортеру FACS AriaIII, BD для Відділення кріозбереження та клітинної терапії ЦСК в 2025 р. </t>
  </si>
  <si>
    <t>Залишок на 27.01.2025</t>
  </si>
  <si>
    <t>Медичний директор  з інтенсивної терапії</t>
  </si>
  <si>
    <t xml:space="preserve">Медичний директор з педіатрії  </t>
  </si>
  <si>
    <t>Татяна Іванова</t>
  </si>
  <si>
    <t>Заступник генерального директора з фінансово-економічних та юридичних питань</t>
  </si>
  <si>
    <t>Завідувач центру генетичної діагностики та клітинної імунотерапії</t>
  </si>
  <si>
    <t>№</t>
  </si>
  <si>
    <t xml:space="preserve">Заг-на        кіл-ть </t>
  </si>
  <si>
    <t>ОБГРУНТУВАННЯ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</si>
</sst>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7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RotisSansSerif"/>
      <family val="2"/>
    </font>
    <font>
      <sz val="10"/>
      <name val="Arial Cyr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sz val="11"/>
      <name val="Calibri"/>
      <family val="2"/>
      <scheme val="minor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8">
    <xf numFmtId="0" fontId="0" fillId="0" borderId="0"/>
    <xf numFmtId="0" fontId="1" fillId="0" borderId="0"/>
    <xf numFmtId="0" fontId="6" fillId="0" borderId="0"/>
    <xf numFmtId="0" fontId="7" fillId="0" borderId="0"/>
    <xf numFmtId="0" fontId="8" fillId="0" borderId="0"/>
    <xf numFmtId="0" fontId="9" fillId="0" borderId="0" applyNumberFormat="0" applyFont="0" applyBorder="0" applyProtection="0"/>
    <xf numFmtId="0" fontId="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</cellStyleXfs>
  <cellXfs count="80">
    <xf numFmtId="0" fontId="0" fillId="0" borderId="0" xfId="0"/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4" fontId="3" fillId="0" borderId="0" xfId="0" applyNumberFormat="1" applyFont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3" borderId="0" xfId="0" applyFill="1"/>
    <xf numFmtId="4" fontId="0" fillId="0" borderId="0" xfId="0" applyNumberFormat="1"/>
    <xf numFmtId="4" fontId="0" fillId="0" borderId="0" xfId="0" applyNumberFormat="1" applyAlignment="1">
      <alignment horizontal="center"/>
    </xf>
    <xf numFmtId="0" fontId="5" fillId="0" borderId="1" xfId="0" applyFont="1" applyBorder="1" applyAlignment="1">
      <alignment vertical="center"/>
    </xf>
    <xf numFmtId="0" fontId="10" fillId="0" borderId="0" xfId="0" applyFont="1" applyFill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vertical="top" wrapText="1"/>
    </xf>
    <xf numFmtId="0" fontId="14" fillId="0" borderId="1" xfId="7" applyFont="1" applyBorder="1" applyAlignment="1">
      <alignment vertical="top" wrapText="1"/>
    </xf>
    <xf numFmtId="0" fontId="15" fillId="0" borderId="1" xfId="7" applyFont="1" applyBorder="1" applyAlignment="1">
      <alignment vertical="top" wrapText="1"/>
    </xf>
    <xf numFmtId="0" fontId="5" fillId="0" borderId="0" xfId="7" applyFont="1" applyAlignment="1">
      <alignment vertical="center"/>
    </xf>
    <xf numFmtId="0" fontId="5" fillId="0" borderId="0" xfId="7" applyFont="1" applyFill="1" applyAlignment="1">
      <alignment vertical="center"/>
    </xf>
    <xf numFmtId="164" fontId="5" fillId="0" borderId="0" xfId="0" applyNumberFormat="1" applyFont="1"/>
    <xf numFmtId="0" fontId="5" fillId="0" borderId="0" xfId="0" applyFont="1"/>
    <xf numFmtId="4" fontId="17" fillId="0" borderId="0" xfId="0" applyNumberFormat="1" applyFont="1" applyAlignment="1">
      <alignment horizontal="center"/>
    </xf>
    <xf numFmtId="0" fontId="17" fillId="0" borderId="0" xfId="0" applyFont="1"/>
    <xf numFmtId="0" fontId="5" fillId="0" borderId="4" xfId="7" applyFont="1" applyBorder="1" applyAlignment="1">
      <alignment vertical="center"/>
    </xf>
    <xf numFmtId="0" fontId="5" fillId="0" borderId="4" xfId="7" applyFont="1" applyFill="1" applyBorder="1" applyAlignment="1">
      <alignment vertical="center"/>
    </xf>
    <xf numFmtId="164" fontId="5" fillId="0" borderId="4" xfId="0" applyNumberFormat="1" applyFont="1" applyBorder="1"/>
    <xf numFmtId="0" fontId="5" fillId="0" borderId="4" xfId="0" applyFont="1" applyBorder="1"/>
    <xf numFmtId="4" fontId="17" fillId="0" borderId="4" xfId="0" applyNumberFormat="1" applyFont="1" applyBorder="1" applyAlignment="1">
      <alignment horizontal="center"/>
    </xf>
    <xf numFmtId="0" fontId="17" fillId="0" borderId="4" xfId="0" applyFont="1" applyBorder="1"/>
    <xf numFmtId="0" fontId="5" fillId="0" borderId="0" xfId="7" applyFont="1" applyBorder="1" applyAlignment="1">
      <alignment vertical="center"/>
    </xf>
    <xf numFmtId="0" fontId="5" fillId="0" borderId="0" xfId="7" applyFont="1" applyFill="1" applyBorder="1" applyAlignment="1">
      <alignment vertical="center"/>
    </xf>
    <xf numFmtId="164" fontId="5" fillId="0" borderId="0" xfId="0" applyNumberFormat="1" applyFont="1" applyBorder="1"/>
    <xf numFmtId="0" fontId="5" fillId="0" borderId="0" xfId="0" applyFont="1" applyBorder="1"/>
    <xf numFmtId="4" fontId="17" fillId="0" borderId="0" xfId="0" applyNumberFormat="1" applyFont="1" applyBorder="1" applyAlignment="1">
      <alignment horizontal="center"/>
    </xf>
    <xf numFmtId="0" fontId="17" fillId="0" borderId="0" xfId="0" applyFont="1" applyBorder="1"/>
    <xf numFmtId="0" fontId="5" fillId="0" borderId="2" xfId="7" applyFont="1" applyBorder="1" applyAlignment="1">
      <alignment vertical="center"/>
    </xf>
    <xf numFmtId="0" fontId="11" fillId="0" borderId="2" xfId="7" applyFont="1" applyFill="1" applyBorder="1"/>
    <xf numFmtId="0" fontId="3" fillId="0" borderId="2" xfId="7" applyFont="1" applyBorder="1"/>
    <xf numFmtId="0" fontId="5" fillId="0" borderId="2" xfId="0" applyFont="1" applyBorder="1"/>
    <xf numFmtId="4" fontId="17" fillId="0" borderId="2" xfId="0" applyNumberFormat="1" applyFont="1" applyBorder="1" applyAlignment="1">
      <alignment horizontal="center"/>
    </xf>
    <xf numFmtId="0" fontId="17" fillId="0" borderId="2" xfId="0" applyFont="1" applyBorder="1"/>
    <xf numFmtId="0" fontId="5" fillId="0" borderId="5" xfId="7" applyFont="1" applyBorder="1" applyAlignment="1">
      <alignment vertical="center"/>
    </xf>
    <xf numFmtId="0" fontId="11" fillId="0" borderId="5" xfId="7" applyFont="1" applyFill="1" applyBorder="1"/>
    <xf numFmtId="0" fontId="3" fillId="0" borderId="5" xfId="7" applyFont="1" applyBorder="1"/>
    <xf numFmtId="0" fontId="5" fillId="0" borderId="5" xfId="0" applyFont="1" applyBorder="1"/>
    <xf numFmtId="4" fontId="17" fillId="0" borderId="5" xfId="0" applyNumberFormat="1" applyFont="1" applyBorder="1" applyAlignment="1">
      <alignment horizontal="center"/>
    </xf>
    <xf numFmtId="0" fontId="17" fillId="0" borderId="5" xfId="0" applyFont="1" applyBorder="1"/>
    <xf numFmtId="0" fontId="2" fillId="0" borderId="5" xfId="7" applyFont="1" applyBorder="1" applyAlignment="1">
      <alignment vertical="center"/>
    </xf>
    <xf numFmtId="0" fontId="20" fillId="0" borderId="5" xfId="7" applyFont="1" applyFill="1" applyBorder="1"/>
    <xf numFmtId="0" fontId="4" fillId="0" borderId="5" xfId="7" applyFont="1" applyBorder="1"/>
    <xf numFmtId="0" fontId="21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2" fontId="16" fillId="0" borderId="1" xfId="0" applyNumberFormat="1" applyFont="1" applyBorder="1" applyAlignment="1">
      <alignment horizontal="center" vertical="center" wrapText="1"/>
    </xf>
    <xf numFmtId="2" fontId="21" fillId="0" borderId="1" xfId="0" applyNumberFormat="1" applyFont="1" applyBorder="1" applyAlignment="1">
      <alignment horizontal="center" vertical="center" wrapText="1"/>
    </xf>
    <xf numFmtId="4" fontId="22" fillId="0" borderId="1" xfId="1" applyNumberFormat="1" applyFont="1" applyBorder="1" applyAlignment="1">
      <alignment horizontal="center" vertical="center" wrapText="1"/>
    </xf>
    <xf numFmtId="1" fontId="15" fillId="4" borderId="1" xfId="0" applyNumberFormat="1" applyFont="1" applyFill="1" applyBorder="1" applyAlignment="1">
      <alignment horizontal="center" vertical="center" wrapText="1"/>
    </xf>
    <xf numFmtId="1" fontId="15" fillId="3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4" fontId="14" fillId="2" borderId="1" xfId="0" applyNumberFormat="1" applyFont="1" applyFill="1" applyBorder="1" applyAlignment="1">
      <alignment horizontal="center" vertical="center"/>
    </xf>
    <xf numFmtId="4" fontId="14" fillId="0" borderId="3" xfId="0" applyNumberFormat="1" applyFont="1" applyBorder="1" applyAlignment="1">
      <alignment horizontal="center" vertical="center"/>
    </xf>
    <xf numFmtId="4" fontId="15" fillId="0" borderId="1" xfId="0" applyNumberFormat="1" applyFont="1" applyBorder="1" applyAlignment="1">
      <alignment horizontal="right" vertical="center" wrapText="1"/>
    </xf>
    <xf numFmtId="4" fontId="14" fillId="0" borderId="1" xfId="0" applyNumberFormat="1" applyFont="1" applyBorder="1" applyAlignment="1">
      <alignment horizontal="center" vertical="center"/>
    </xf>
    <xf numFmtId="1" fontId="22" fillId="3" borderId="1" xfId="0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4" fontId="23" fillId="0" borderId="3" xfId="0" applyNumberFormat="1" applyFont="1" applyBorder="1" applyAlignment="1">
      <alignment vertical="center"/>
    </xf>
    <xf numFmtId="4" fontId="23" fillId="0" borderId="1" xfId="0" applyNumberFormat="1" applyFont="1" applyBorder="1" applyAlignment="1">
      <alignment horizontal="center" vertical="center"/>
    </xf>
    <xf numFmtId="4" fontId="23" fillId="0" borderId="1" xfId="0" applyNumberFormat="1" applyFont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24" fillId="0" borderId="2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wrapText="1"/>
    </xf>
    <xf numFmtId="0" fontId="26" fillId="0" borderId="0" xfId="0" applyFont="1" applyAlignment="1">
      <alignment horizontal="center" wrapText="1"/>
    </xf>
    <xf numFmtId="0" fontId="26" fillId="0" borderId="0" xfId="0" applyFont="1" applyAlignment="1">
      <alignment wrapText="1"/>
    </xf>
  </cellXfs>
  <cellStyles count="78">
    <cellStyle name="Звичайний" xfId="0" builtinId="0"/>
    <cellStyle name="Звичайний 2" xfId="3" xr:uid="{CC181BAB-9E97-4423-B403-D487D034C106}"/>
    <cellStyle name="Звичайний 2 2" xfId="8" xr:uid="{64347F55-0968-4521-B438-C9D8D98E4AD3}"/>
    <cellStyle name="Звичайний 2 3" xfId="15" xr:uid="{582E10D4-B62E-45DD-96F7-439946255EE7}"/>
    <cellStyle name="Звичайний 3" xfId="7" xr:uid="{7B2354F4-DE0F-4975-AE37-0DC5BC31D966}"/>
    <cellStyle name="Звичайний 3 2" xfId="19" xr:uid="{FA772C57-6507-4ACF-9FA1-0DF196A4B924}"/>
    <cellStyle name="Звичайний 3 3" xfId="16" xr:uid="{204000B6-CB86-4633-81B1-DF55ECD7185D}"/>
    <cellStyle name="Звичайний 4" xfId="4" xr:uid="{2879973A-75BD-40CE-823E-7280EEB5C41C}"/>
    <cellStyle name="Звичайний 5" xfId="12" xr:uid="{723BF671-9B31-45E5-8344-78E0AC62453D}"/>
    <cellStyle name="Звичайний 5 2" xfId="18" xr:uid="{CF5D7B3F-0B20-43E4-BF8B-7996794A1E92}"/>
    <cellStyle name="Звичайний 5 2 2" xfId="25" xr:uid="{7D4875E4-FACE-4DAE-98D6-948847504C6D}"/>
    <cellStyle name="Звичайний 5 2 2 2" xfId="38" xr:uid="{58AE8335-2481-415A-AA99-A8761A425255}"/>
    <cellStyle name="Звичайний 5 2 2 2 2" xfId="63" xr:uid="{954F0D39-2037-4817-AAEF-0059766676C1}"/>
    <cellStyle name="Звичайний 5 2 2 3" xfId="51" xr:uid="{9E00229E-94C1-4793-BA67-560A8151A807}"/>
    <cellStyle name="Звичайний 5 2 3" xfId="32" xr:uid="{24A90E6E-A108-4CB6-91DB-BB22A5213EF1}"/>
    <cellStyle name="Звичайний 5 2 3 2" xfId="57" xr:uid="{E5870024-217A-4B4A-A990-2483FAD8E891}"/>
    <cellStyle name="Звичайний 5 2 4" xfId="45" xr:uid="{52F396EC-DE39-47FE-A712-7B15BA3288BD}"/>
    <cellStyle name="Звичайний 5 2 5" xfId="69" xr:uid="{0911B126-E990-410C-A5D9-CC226EDC5A83}"/>
    <cellStyle name="Звичайний 5 2 6" xfId="75" xr:uid="{21237E02-4C98-43C5-9A30-05BE6BA56AA1}"/>
    <cellStyle name="Звичайний 5 3" xfId="21" xr:uid="{404981D4-2F28-46BC-9F40-537A1A662010}"/>
    <cellStyle name="Звичайний 5 3 2" xfId="27" xr:uid="{C6964FCC-80C3-4BBB-8463-FEFD58536002}"/>
    <cellStyle name="Звичайний 5 3 2 2" xfId="40" xr:uid="{D15C4626-72DA-4DE8-BE81-E199472528B3}"/>
    <cellStyle name="Звичайний 5 3 2 2 2" xfId="65" xr:uid="{D664CF22-4A66-4649-AC4F-B9E20D0A0CD9}"/>
    <cellStyle name="Звичайний 5 3 2 3" xfId="53" xr:uid="{7B605560-E832-4A57-A4A0-49E6B605A417}"/>
    <cellStyle name="Звичайний 5 3 3" xfId="34" xr:uid="{FF8D4804-598D-467E-B0D3-120A198C1D55}"/>
    <cellStyle name="Звичайний 5 3 3 2" xfId="59" xr:uid="{1BFDD9BB-491B-4C62-B3F2-832AE216D8B6}"/>
    <cellStyle name="Звичайний 5 3 4" xfId="47" xr:uid="{C9B426A7-9977-4DFD-88BC-00F5775FADE0}"/>
    <cellStyle name="Звичайний 5 3 5" xfId="71" xr:uid="{7784FA59-D6F3-4551-85FE-F6B5F3C67F62}"/>
    <cellStyle name="Звичайний 5 3 6" xfId="77" xr:uid="{84F250A4-A2A4-49CF-88BE-92B445CE5E9F}"/>
    <cellStyle name="Звичайний 5 4" xfId="23" xr:uid="{60718902-0830-4E44-AE34-B0C72D8DBF35}"/>
    <cellStyle name="Звичайний 5 4 2" xfId="36" xr:uid="{5DC1AB0E-388C-4664-9704-AC94E8EC0C22}"/>
    <cellStyle name="Звичайний 5 4 2 2" xfId="61" xr:uid="{8678DAF2-4850-4744-9833-556A02A0F8CE}"/>
    <cellStyle name="Звичайний 5 4 3" xfId="49" xr:uid="{1EF04E16-8A67-464C-A744-A5EEAED6C104}"/>
    <cellStyle name="Звичайний 5 5" xfId="30" xr:uid="{90D3D0D4-805A-4F95-ADC7-D7B1649D5850}"/>
    <cellStyle name="Звичайний 5 5 2" xfId="55" xr:uid="{96862C66-BFB2-4F78-908B-D2A5DD08EF10}"/>
    <cellStyle name="Звичайний 5 6" xfId="43" xr:uid="{91C9AB81-1082-4CE0-973B-6CFF6667A5FE}"/>
    <cellStyle name="Звичайний 5 7" xfId="67" xr:uid="{0E046B21-8814-45DB-9631-5647255F3F48}"/>
    <cellStyle name="Звичайний 5 8" xfId="73" xr:uid="{52B56C2F-5874-4625-8B2B-09CCA9F9551A}"/>
    <cellStyle name="Звичайний 5 9" xfId="14" xr:uid="{965D7C0E-B3C8-4474-B9DB-02CF2D6B1649}"/>
    <cellStyle name="Обычный 10 2" xfId="5" xr:uid="{B28D216F-814E-44F4-920B-144A09F4AD53}"/>
    <cellStyle name="Обычный 2" xfId="1" xr:uid="{AD2C0266-2390-48CD-9B00-22A1308012B0}"/>
    <cellStyle name="Обычный 2 2" xfId="2" xr:uid="{E169FF96-1935-4403-B182-EFAF20A8F3E2}"/>
    <cellStyle name="Обычный 2 2 2" xfId="10" xr:uid="{DA9DD744-04F4-4437-B186-AF63750ABA43}"/>
    <cellStyle name="Обычный 2 3" xfId="9" xr:uid="{53539104-8C68-47F2-966D-9CFE265AF0B4}"/>
    <cellStyle name="Обычный 3" xfId="11" xr:uid="{BCE139B6-1A2C-4B64-8E40-3796F28F1085}"/>
    <cellStyle name="Обычный 9" xfId="13" xr:uid="{CEB00124-47B8-4EE1-8AF3-115911D3AFAB}"/>
    <cellStyle name="Обычный 9 2" xfId="17" xr:uid="{A90BF8C3-F9F0-428A-B73B-1FB43FC4ADDC}"/>
    <cellStyle name="Обычный 9 2 2" xfId="24" xr:uid="{2AC34844-79E8-4109-957E-C56067E35010}"/>
    <cellStyle name="Обычный 9 2 2 2" xfId="37" xr:uid="{E481A4DF-5292-41E3-AA31-43AC6C72A1E2}"/>
    <cellStyle name="Обычный 9 2 2 2 2" xfId="62" xr:uid="{F870761F-7815-4062-82E9-4A66E126BD8C}"/>
    <cellStyle name="Обычный 9 2 2 3" xfId="50" xr:uid="{59DE2D6C-15D1-4B04-9FFE-EFC12A924150}"/>
    <cellStyle name="Обычный 9 2 3" xfId="31" xr:uid="{20765DDC-777E-4F6A-B174-6094ACD98DEA}"/>
    <cellStyle name="Обычный 9 2 3 2" xfId="56" xr:uid="{67061A0F-F46F-481B-8AB9-D921236F7992}"/>
    <cellStyle name="Обычный 9 2 4" xfId="44" xr:uid="{EC86F6ED-594C-4C47-8D11-6FA95CFCDB99}"/>
    <cellStyle name="Обычный 9 2 5" xfId="68" xr:uid="{4A6E78EC-3706-48E7-AB1B-6AFA47C777A4}"/>
    <cellStyle name="Обычный 9 2 6" xfId="74" xr:uid="{E0ABD2E8-4D7F-42C8-9163-AADE5EEB8F58}"/>
    <cellStyle name="Обычный 9 3" xfId="20" xr:uid="{1BD583B6-78DC-4353-AA7C-75F523610331}"/>
    <cellStyle name="Обычный 9 3 2" xfId="26" xr:uid="{EB2D49C4-2406-4B42-905F-A10F904319C8}"/>
    <cellStyle name="Обычный 9 3 2 2" xfId="39" xr:uid="{729DCECB-59CB-4486-9891-AB0D41B06F4C}"/>
    <cellStyle name="Обычный 9 3 2 2 2" xfId="64" xr:uid="{FAEDDCA6-EAC0-4DBA-B270-8AB439380253}"/>
    <cellStyle name="Обычный 9 3 2 3" xfId="52" xr:uid="{262B9335-1833-490C-8F02-391FCC4297A7}"/>
    <cellStyle name="Обычный 9 3 3" xfId="33" xr:uid="{6AEAFF63-8CCD-4E86-A4F0-1827ABBF615C}"/>
    <cellStyle name="Обычный 9 3 3 2" xfId="58" xr:uid="{11CDE74F-8286-40B5-B1C0-E1321BA718B7}"/>
    <cellStyle name="Обычный 9 3 4" xfId="46" xr:uid="{29EF53DD-44CC-43F7-9613-8C01806AEE78}"/>
    <cellStyle name="Обычный 9 3 5" xfId="70" xr:uid="{D25F95E2-A35D-4202-8F5D-89D2840D3572}"/>
    <cellStyle name="Обычный 9 3 6" xfId="76" xr:uid="{9FB552A7-D66A-4D96-B15A-BC88AE07D30F}"/>
    <cellStyle name="Обычный 9 4" xfId="22" xr:uid="{C2E60377-C21D-42F1-864C-F56DBD4C7A33}"/>
    <cellStyle name="Обычный 9 4 2" xfId="35" xr:uid="{C3580566-F19F-4F72-A408-CED5AC076327}"/>
    <cellStyle name="Обычный 9 4 2 2" xfId="60" xr:uid="{866EF643-7840-4F94-BBC7-75C5ECEA86DC}"/>
    <cellStyle name="Обычный 9 4 3" xfId="48" xr:uid="{66F80597-0C36-4ED9-AF0B-4DC46BB6968A}"/>
    <cellStyle name="Обычный 9 5" xfId="28" xr:uid="{72323AC8-C890-487C-9475-DCF7B11A3D0C}"/>
    <cellStyle name="Обычный 9 5 2" xfId="41" xr:uid="{12BCF525-884F-4237-9BA2-DC74F8D91B61}"/>
    <cellStyle name="Обычный 9 5 3" xfId="54" xr:uid="{52FE6319-F9AF-47A1-B001-D9754031DCB4}"/>
    <cellStyle name="Обычный 9 6" xfId="29" xr:uid="{A2C279FD-147C-4E9D-90C0-84B564CC7F6B}"/>
    <cellStyle name="Обычный 9 7" xfId="42" xr:uid="{7DBBF91A-C270-4C5A-B0A1-B422FE54513A}"/>
    <cellStyle name="Обычный 9 8" xfId="66" xr:uid="{B911427E-CFB4-4235-92C4-2BD0A6B855CF}"/>
    <cellStyle name="Обычный 9 9" xfId="72" xr:uid="{78A8A158-B69E-43F2-AE52-2D6D9EF5FC94}"/>
    <cellStyle name="Обычный_Лист1" xfId="6" xr:uid="{304EEC78-6B23-4565-AC95-19E9B6D44F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0EF55-144C-471A-AE96-D46BE3CD23BA}">
  <sheetPr>
    <pageSetUpPr fitToPage="1"/>
  </sheetPr>
  <dimension ref="A1:R45"/>
  <sheetViews>
    <sheetView tabSelected="1" zoomScaleNormal="100" workbookViewId="0">
      <selection activeCell="I10" sqref="I10"/>
    </sheetView>
  </sheetViews>
  <sheetFormatPr defaultRowHeight="15"/>
  <cols>
    <col min="1" max="1" width="9.140625" style="3"/>
    <col min="2" max="2" width="39.140625" style="1" customWidth="1"/>
    <col min="3" max="3" width="9.85546875" style="2" customWidth="1"/>
    <col min="4" max="4" width="10.28515625" style="5" hidden="1" customWidth="1"/>
    <col min="5" max="5" width="10.28515625" style="6" hidden="1" customWidth="1"/>
    <col min="6" max="6" width="10.140625" style="10" customWidth="1"/>
    <col min="7" max="7" width="13.28515625" style="3" customWidth="1"/>
    <col min="8" max="8" width="13.28515625" style="7" customWidth="1"/>
    <col min="9" max="9" width="13.28515625" style="4" customWidth="1"/>
    <col min="10" max="13" width="13.28515625" style="2" customWidth="1"/>
    <col min="14" max="14" width="13.28515625" style="8" customWidth="1"/>
    <col min="15" max="15" width="26.140625" customWidth="1"/>
    <col min="16" max="16" width="25.5703125" customWidth="1"/>
    <col min="18" max="18" width="17" hidden="1" customWidth="1"/>
    <col min="19" max="19" width="0" hidden="1" customWidth="1"/>
    <col min="22" max="22" width="22.42578125" customWidth="1"/>
  </cols>
  <sheetData>
    <row r="1" spans="1:18" ht="20.25">
      <c r="G1" s="78" t="s">
        <v>86</v>
      </c>
      <c r="H1" s="79"/>
      <c r="I1" s="79"/>
      <c r="J1" s="79"/>
      <c r="K1" s="79"/>
      <c r="L1" s="79"/>
      <c r="M1" s="79"/>
    </row>
    <row r="2" spans="1:18" ht="36" customHeight="1">
      <c r="B2" s="76" t="s">
        <v>77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</row>
    <row r="3" spans="1:18" ht="63.75">
      <c r="A3" s="74" t="s">
        <v>84</v>
      </c>
      <c r="B3" s="48" t="s">
        <v>1</v>
      </c>
      <c r="C3" s="49" t="s">
        <v>2</v>
      </c>
      <c r="D3" s="50" t="s">
        <v>4</v>
      </c>
      <c r="E3" s="51" t="s">
        <v>78</v>
      </c>
      <c r="F3" s="52" t="s">
        <v>85</v>
      </c>
      <c r="G3" s="49" t="s">
        <v>5</v>
      </c>
      <c r="H3" s="53" t="s">
        <v>6</v>
      </c>
      <c r="I3" s="53" t="s">
        <v>10</v>
      </c>
      <c r="J3" s="54" t="s">
        <v>11</v>
      </c>
      <c r="K3" s="49" t="s">
        <v>12</v>
      </c>
      <c r="L3" s="54" t="s">
        <v>13</v>
      </c>
      <c r="M3" s="54" t="s">
        <v>7</v>
      </c>
      <c r="N3" s="53" t="s">
        <v>8</v>
      </c>
      <c r="O3" s="55" t="s">
        <v>9</v>
      </c>
      <c r="P3" s="54" t="s">
        <v>23</v>
      </c>
    </row>
    <row r="4" spans="1:18" ht="25.5" customHeight="1">
      <c r="A4" s="74"/>
      <c r="B4" s="73" t="s">
        <v>26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</row>
    <row r="5" spans="1:18" ht="36">
      <c r="A5" s="74">
        <v>1</v>
      </c>
      <c r="B5" s="72" t="s">
        <v>27</v>
      </c>
      <c r="C5" s="56" t="s">
        <v>0</v>
      </c>
      <c r="D5" s="57">
        <v>20</v>
      </c>
      <c r="E5" s="58">
        <v>3</v>
      </c>
      <c r="F5" s="59">
        <v>1</v>
      </c>
      <c r="G5" s="60">
        <v>35196</v>
      </c>
      <c r="H5" s="61">
        <f t="shared" ref="H5:H32" si="0">F5*G5</f>
        <v>35196</v>
      </c>
      <c r="I5" s="62">
        <v>37953.599999999999</v>
      </c>
      <c r="J5" s="63">
        <f t="shared" ref="J5:J32" si="1">F5*I5</f>
        <v>37953.599999999999</v>
      </c>
      <c r="K5" s="63">
        <v>36075.9</v>
      </c>
      <c r="L5" s="63">
        <f t="shared" ref="L5:L32" si="2">F5*K5</f>
        <v>36075.9</v>
      </c>
      <c r="M5" s="63">
        <f>(I5+K5+G5)/3</f>
        <v>36408.5</v>
      </c>
      <c r="N5" s="63">
        <f t="shared" ref="N5:N32" si="3">F5*M5</f>
        <v>36408.5</v>
      </c>
      <c r="O5" s="13" t="s">
        <v>56</v>
      </c>
      <c r="P5" s="14" t="s">
        <v>57</v>
      </c>
    </row>
    <row r="6" spans="1:18" ht="24">
      <c r="A6" s="74">
        <v>2</v>
      </c>
      <c r="B6" s="72" t="s">
        <v>28</v>
      </c>
      <c r="C6" s="56" t="s">
        <v>0</v>
      </c>
      <c r="D6" s="57">
        <v>5</v>
      </c>
      <c r="E6" s="58">
        <v>3</v>
      </c>
      <c r="F6" s="59">
        <v>1</v>
      </c>
      <c r="G6" s="60">
        <v>14902</v>
      </c>
      <c r="H6" s="61">
        <f t="shared" si="0"/>
        <v>14902</v>
      </c>
      <c r="I6" s="62">
        <v>42564.800000000003</v>
      </c>
      <c r="J6" s="63">
        <f t="shared" si="1"/>
        <v>42564.800000000003</v>
      </c>
      <c r="K6" s="63">
        <v>15125.7</v>
      </c>
      <c r="L6" s="63">
        <f t="shared" si="2"/>
        <v>15125.7</v>
      </c>
      <c r="M6" s="63">
        <f t="shared" ref="M6:M32" si="4">(I6+K6+G6)/3</f>
        <v>24197.5</v>
      </c>
      <c r="N6" s="63">
        <f t="shared" si="3"/>
        <v>24197.5</v>
      </c>
      <c r="O6" s="13" t="s">
        <v>56</v>
      </c>
      <c r="P6" s="14" t="s">
        <v>71</v>
      </c>
    </row>
    <row r="7" spans="1:18" ht="36">
      <c r="A7" s="74">
        <v>3</v>
      </c>
      <c r="B7" s="72" t="s">
        <v>29</v>
      </c>
      <c r="C7" s="56" t="s">
        <v>0</v>
      </c>
      <c r="D7" s="57">
        <v>12</v>
      </c>
      <c r="E7" s="58"/>
      <c r="F7" s="59">
        <v>1</v>
      </c>
      <c r="G7" s="60">
        <v>44134</v>
      </c>
      <c r="H7" s="61">
        <f t="shared" si="0"/>
        <v>44134</v>
      </c>
      <c r="I7" s="62">
        <v>45325.62</v>
      </c>
      <c r="J7" s="63">
        <f t="shared" si="1"/>
        <v>45325.62</v>
      </c>
      <c r="K7" s="63">
        <v>45237.35</v>
      </c>
      <c r="L7" s="63">
        <f>F7*K7</f>
        <v>45237.35</v>
      </c>
      <c r="M7" s="63">
        <f t="shared" si="4"/>
        <v>44898.99</v>
      </c>
      <c r="N7" s="63">
        <f t="shared" si="3"/>
        <v>44898.99</v>
      </c>
      <c r="O7" s="13" t="s">
        <v>56</v>
      </c>
      <c r="P7" s="14" t="s">
        <v>58</v>
      </c>
    </row>
    <row r="8" spans="1:18" ht="24">
      <c r="A8" s="74">
        <v>4</v>
      </c>
      <c r="B8" s="72" t="s">
        <v>30</v>
      </c>
      <c r="C8" s="56" t="s">
        <v>0</v>
      </c>
      <c r="D8" s="57">
        <v>8</v>
      </c>
      <c r="E8" s="58"/>
      <c r="F8" s="59">
        <v>1</v>
      </c>
      <c r="G8" s="60">
        <v>21200</v>
      </c>
      <c r="H8" s="61">
        <f t="shared" si="0"/>
        <v>21200</v>
      </c>
      <c r="I8" s="62">
        <v>21772.400000000001</v>
      </c>
      <c r="J8" s="63">
        <f t="shared" si="1"/>
        <v>21772.400000000001</v>
      </c>
      <c r="K8" s="63">
        <v>21518</v>
      </c>
      <c r="L8" s="63">
        <f t="shared" si="2"/>
        <v>21518</v>
      </c>
      <c r="M8" s="63">
        <f t="shared" si="4"/>
        <v>21496.799999999999</v>
      </c>
      <c r="N8" s="63">
        <f t="shared" si="3"/>
        <v>21496.799999999999</v>
      </c>
      <c r="O8" s="13" t="s">
        <v>56</v>
      </c>
      <c r="P8" s="14" t="s">
        <v>71</v>
      </c>
    </row>
    <row r="9" spans="1:18" ht="36">
      <c r="A9" s="74">
        <v>5</v>
      </c>
      <c r="B9" s="72" t="s">
        <v>31</v>
      </c>
      <c r="C9" s="56" t="s">
        <v>0</v>
      </c>
      <c r="D9" s="57">
        <v>4</v>
      </c>
      <c r="E9" s="58"/>
      <c r="F9" s="59">
        <v>1</v>
      </c>
      <c r="G9" s="60">
        <v>32376</v>
      </c>
      <c r="H9" s="61">
        <f t="shared" si="0"/>
        <v>32376</v>
      </c>
      <c r="I9" s="62">
        <v>33250.15</v>
      </c>
      <c r="J9" s="63">
        <f t="shared" si="1"/>
        <v>33250.15</v>
      </c>
      <c r="K9" s="63">
        <v>33185.4</v>
      </c>
      <c r="L9" s="63">
        <f t="shared" si="2"/>
        <v>33185.4</v>
      </c>
      <c r="M9" s="63">
        <f t="shared" si="4"/>
        <v>32937.183333333334</v>
      </c>
      <c r="N9" s="63">
        <f t="shared" si="3"/>
        <v>32937.183333333334</v>
      </c>
      <c r="O9" s="13" t="s">
        <v>56</v>
      </c>
      <c r="P9" s="14" t="s">
        <v>59</v>
      </c>
    </row>
    <row r="10" spans="1:18" ht="24">
      <c r="A10" s="74">
        <v>6</v>
      </c>
      <c r="B10" s="72" t="s">
        <v>32</v>
      </c>
      <c r="C10" s="56" t="s">
        <v>0</v>
      </c>
      <c r="D10" s="57">
        <v>10</v>
      </c>
      <c r="E10" s="58">
        <v>1</v>
      </c>
      <c r="F10" s="59">
        <v>1</v>
      </c>
      <c r="G10" s="60">
        <v>11975</v>
      </c>
      <c r="H10" s="61">
        <f t="shared" si="0"/>
        <v>11975</v>
      </c>
      <c r="I10" s="62">
        <v>12298.33</v>
      </c>
      <c r="J10" s="63">
        <f t="shared" si="1"/>
        <v>12298.33</v>
      </c>
      <c r="K10" s="63">
        <v>12154.7</v>
      </c>
      <c r="L10" s="63">
        <f t="shared" si="2"/>
        <v>12154.7</v>
      </c>
      <c r="M10" s="63">
        <f t="shared" si="4"/>
        <v>12142.676666666666</v>
      </c>
      <c r="N10" s="63">
        <f t="shared" si="3"/>
        <v>12142.676666666666</v>
      </c>
      <c r="O10" s="13" t="s">
        <v>56</v>
      </c>
      <c r="P10" s="14" t="s">
        <v>71</v>
      </c>
    </row>
    <row r="11" spans="1:18" ht="36">
      <c r="A11" s="74">
        <v>7</v>
      </c>
      <c r="B11" s="72" t="s">
        <v>33</v>
      </c>
      <c r="C11" s="56" t="s">
        <v>0</v>
      </c>
      <c r="D11" s="57"/>
      <c r="E11" s="58"/>
      <c r="F11" s="59">
        <v>1</v>
      </c>
      <c r="G11" s="60">
        <v>32643</v>
      </c>
      <c r="H11" s="61">
        <f t="shared" si="0"/>
        <v>32643</v>
      </c>
      <c r="I11" s="62">
        <v>33524.36</v>
      </c>
      <c r="J11" s="63">
        <f t="shared" si="1"/>
        <v>33524.36</v>
      </c>
      <c r="K11" s="63">
        <v>33459</v>
      </c>
      <c r="L11" s="63">
        <f t="shared" si="2"/>
        <v>33459</v>
      </c>
      <c r="M11" s="63">
        <f t="shared" si="4"/>
        <v>33208.786666666667</v>
      </c>
      <c r="N11" s="63">
        <f t="shared" si="3"/>
        <v>33208.786666666667</v>
      </c>
      <c r="O11" s="13" t="s">
        <v>56</v>
      </c>
      <c r="P11" s="14" t="s">
        <v>60</v>
      </c>
    </row>
    <row r="12" spans="1:18" ht="24">
      <c r="A12" s="74">
        <v>8</v>
      </c>
      <c r="B12" s="72" t="s">
        <v>34</v>
      </c>
      <c r="C12" s="56" t="s">
        <v>0</v>
      </c>
      <c r="D12" s="57">
        <v>48</v>
      </c>
      <c r="E12" s="58">
        <v>8</v>
      </c>
      <c r="F12" s="59">
        <v>1</v>
      </c>
      <c r="G12" s="60">
        <v>13660</v>
      </c>
      <c r="H12" s="61">
        <f t="shared" si="0"/>
        <v>13660</v>
      </c>
      <c r="I12" s="62">
        <v>14028.82</v>
      </c>
      <c r="J12" s="63">
        <f t="shared" si="1"/>
        <v>14028.82</v>
      </c>
      <c r="K12" s="63">
        <v>13864.9</v>
      </c>
      <c r="L12" s="63">
        <f t="shared" si="2"/>
        <v>13864.9</v>
      </c>
      <c r="M12" s="63">
        <f t="shared" si="4"/>
        <v>13851.24</v>
      </c>
      <c r="N12" s="63">
        <f t="shared" si="3"/>
        <v>13851.24</v>
      </c>
      <c r="O12" s="13" t="s">
        <v>56</v>
      </c>
      <c r="P12" s="14" t="s">
        <v>71</v>
      </c>
    </row>
    <row r="13" spans="1:18" ht="36">
      <c r="A13" s="74">
        <v>9</v>
      </c>
      <c r="B13" s="72" t="s">
        <v>35</v>
      </c>
      <c r="C13" s="56" t="s">
        <v>0</v>
      </c>
      <c r="D13" s="57">
        <v>24</v>
      </c>
      <c r="E13" s="64">
        <v>6</v>
      </c>
      <c r="F13" s="59">
        <v>1</v>
      </c>
      <c r="G13" s="60">
        <v>21288</v>
      </c>
      <c r="H13" s="61">
        <f t="shared" si="0"/>
        <v>21288</v>
      </c>
      <c r="I13" s="62">
        <v>21862.77</v>
      </c>
      <c r="J13" s="63">
        <f t="shared" si="1"/>
        <v>21862.77</v>
      </c>
      <c r="K13" s="63">
        <v>21820.2</v>
      </c>
      <c r="L13" s="63">
        <f t="shared" si="2"/>
        <v>21820.2</v>
      </c>
      <c r="M13" s="63">
        <f t="shared" si="4"/>
        <v>21656.99</v>
      </c>
      <c r="N13" s="63">
        <f t="shared" si="3"/>
        <v>21656.99</v>
      </c>
      <c r="O13" s="13" t="s">
        <v>56</v>
      </c>
      <c r="P13" s="14" t="s">
        <v>61</v>
      </c>
    </row>
    <row r="14" spans="1:18" ht="24">
      <c r="A14" s="74">
        <v>10</v>
      </c>
      <c r="B14" s="72" t="s">
        <v>36</v>
      </c>
      <c r="C14" s="56" t="s">
        <v>0</v>
      </c>
      <c r="D14" s="57">
        <v>3</v>
      </c>
      <c r="E14" s="58">
        <v>2</v>
      </c>
      <c r="F14" s="59">
        <v>1</v>
      </c>
      <c r="G14" s="60">
        <v>19426</v>
      </c>
      <c r="H14" s="61">
        <f t="shared" si="0"/>
        <v>19426</v>
      </c>
      <c r="I14" s="62">
        <v>19950.5</v>
      </c>
      <c r="J14" s="63">
        <f t="shared" si="1"/>
        <v>19950.5</v>
      </c>
      <c r="K14" s="63">
        <v>19717.400000000001</v>
      </c>
      <c r="L14" s="63">
        <f t="shared" si="2"/>
        <v>19717.400000000001</v>
      </c>
      <c r="M14" s="63">
        <f t="shared" si="4"/>
        <v>19697.966666666667</v>
      </c>
      <c r="N14" s="63">
        <f t="shared" si="3"/>
        <v>19697.966666666667</v>
      </c>
      <c r="O14" s="13" t="s">
        <v>56</v>
      </c>
      <c r="P14" s="14" t="s">
        <v>71</v>
      </c>
    </row>
    <row r="15" spans="1:18" ht="36">
      <c r="A15" s="74">
        <v>11</v>
      </c>
      <c r="B15" s="72" t="s">
        <v>37</v>
      </c>
      <c r="C15" s="56" t="s">
        <v>0</v>
      </c>
      <c r="D15" s="57">
        <v>36</v>
      </c>
      <c r="E15" s="58">
        <v>5</v>
      </c>
      <c r="F15" s="59">
        <v>2</v>
      </c>
      <c r="G15" s="60">
        <v>11532</v>
      </c>
      <c r="H15" s="61">
        <f t="shared" si="0"/>
        <v>23064</v>
      </c>
      <c r="I15" s="62">
        <v>11843.36</v>
      </c>
      <c r="J15" s="63">
        <f t="shared" si="1"/>
        <v>23686.720000000001</v>
      </c>
      <c r="K15" s="63">
        <v>11820.3</v>
      </c>
      <c r="L15" s="63">
        <f t="shared" si="2"/>
        <v>23640.6</v>
      </c>
      <c r="M15" s="63">
        <f t="shared" si="4"/>
        <v>11731.886666666667</v>
      </c>
      <c r="N15" s="63">
        <f t="shared" si="3"/>
        <v>23463.773333333334</v>
      </c>
      <c r="O15" s="13" t="s">
        <v>56</v>
      </c>
      <c r="P15" s="14" t="s">
        <v>62</v>
      </c>
    </row>
    <row r="16" spans="1:18" ht="36">
      <c r="A16" s="74">
        <v>12</v>
      </c>
      <c r="B16" s="72" t="s">
        <v>38</v>
      </c>
      <c r="C16" s="56" t="s">
        <v>0</v>
      </c>
      <c r="D16" s="57"/>
      <c r="E16" s="58"/>
      <c r="F16" s="59">
        <v>2</v>
      </c>
      <c r="G16" s="60">
        <v>18806</v>
      </c>
      <c r="H16" s="61">
        <f t="shared" si="0"/>
        <v>37612</v>
      </c>
      <c r="I16" s="62">
        <v>19313.77</v>
      </c>
      <c r="J16" s="63">
        <f t="shared" si="1"/>
        <v>38627.54</v>
      </c>
      <c r="K16" s="63">
        <v>19276.150000000001</v>
      </c>
      <c r="L16" s="63">
        <f t="shared" si="2"/>
        <v>38552.300000000003</v>
      </c>
      <c r="M16" s="63">
        <f t="shared" si="4"/>
        <v>19131.973333333332</v>
      </c>
      <c r="N16" s="63">
        <f t="shared" si="3"/>
        <v>38263.946666666663</v>
      </c>
      <c r="O16" s="13" t="s">
        <v>56</v>
      </c>
      <c r="P16" s="14" t="s">
        <v>63</v>
      </c>
      <c r="R16">
        <v>116533.75</v>
      </c>
    </row>
    <row r="17" spans="1:16" ht="36">
      <c r="A17" s="74">
        <v>13</v>
      </c>
      <c r="B17" s="72" t="s">
        <v>39</v>
      </c>
      <c r="C17" s="56" t="s">
        <v>0</v>
      </c>
      <c r="D17" s="57"/>
      <c r="E17" s="58"/>
      <c r="F17" s="59">
        <v>1</v>
      </c>
      <c r="G17" s="60">
        <v>29010</v>
      </c>
      <c r="H17" s="61">
        <f t="shared" si="0"/>
        <v>29010</v>
      </c>
      <c r="I17" s="62">
        <v>29793.27</v>
      </c>
      <c r="J17" s="63">
        <f t="shared" si="1"/>
        <v>29793.27</v>
      </c>
      <c r="K17" s="63">
        <v>29735.25</v>
      </c>
      <c r="L17" s="63">
        <f t="shared" si="2"/>
        <v>29735.25</v>
      </c>
      <c r="M17" s="63">
        <f t="shared" si="4"/>
        <v>29512.84</v>
      </c>
      <c r="N17" s="63">
        <f t="shared" si="3"/>
        <v>29512.84</v>
      </c>
      <c r="O17" s="13" t="s">
        <v>56</v>
      </c>
      <c r="P17" s="14" t="s">
        <v>64</v>
      </c>
    </row>
    <row r="18" spans="1:16" ht="36">
      <c r="A18" s="74">
        <v>14</v>
      </c>
      <c r="B18" s="72" t="s">
        <v>40</v>
      </c>
      <c r="C18" s="56" t="s">
        <v>0</v>
      </c>
      <c r="D18" s="57"/>
      <c r="E18" s="58"/>
      <c r="F18" s="59">
        <v>1</v>
      </c>
      <c r="G18" s="60">
        <v>33885</v>
      </c>
      <c r="H18" s="61">
        <f t="shared" si="0"/>
        <v>33885</v>
      </c>
      <c r="I18" s="62">
        <v>34799.9</v>
      </c>
      <c r="J18" s="63">
        <f t="shared" si="1"/>
        <v>34799.9</v>
      </c>
      <c r="K18" s="63">
        <v>34732.1</v>
      </c>
      <c r="L18" s="63">
        <f t="shared" si="2"/>
        <v>34732.1</v>
      </c>
      <c r="M18" s="63">
        <f t="shared" si="4"/>
        <v>34472.333333333336</v>
      </c>
      <c r="N18" s="63">
        <f t="shared" si="3"/>
        <v>34472.333333333336</v>
      </c>
      <c r="O18" s="13" t="s">
        <v>56</v>
      </c>
      <c r="P18" s="14" t="s">
        <v>65</v>
      </c>
    </row>
    <row r="19" spans="1:16" ht="36">
      <c r="A19" s="74">
        <v>15</v>
      </c>
      <c r="B19" s="72" t="s">
        <v>41</v>
      </c>
      <c r="C19" s="56" t="s">
        <v>0</v>
      </c>
      <c r="D19" s="57">
        <v>1</v>
      </c>
      <c r="E19" s="58"/>
      <c r="F19" s="59">
        <v>1</v>
      </c>
      <c r="G19" s="60">
        <v>40100</v>
      </c>
      <c r="H19" s="61">
        <f t="shared" si="0"/>
        <v>40100</v>
      </c>
      <c r="I19" s="62">
        <v>41182.699999999997</v>
      </c>
      <c r="J19" s="63">
        <f t="shared" si="1"/>
        <v>41182.699999999997</v>
      </c>
      <c r="K19" s="63">
        <v>41102.5</v>
      </c>
      <c r="L19" s="63">
        <f t="shared" si="2"/>
        <v>41102.5</v>
      </c>
      <c r="M19" s="63">
        <f t="shared" si="4"/>
        <v>40795.066666666666</v>
      </c>
      <c r="N19" s="63">
        <f t="shared" si="3"/>
        <v>40795.066666666666</v>
      </c>
      <c r="O19" s="13" t="s">
        <v>56</v>
      </c>
      <c r="P19" s="14" t="s">
        <v>66</v>
      </c>
    </row>
    <row r="20" spans="1:16" ht="36">
      <c r="A20" s="74">
        <v>16</v>
      </c>
      <c r="B20" s="72" t="s">
        <v>42</v>
      </c>
      <c r="C20" s="56" t="s">
        <v>0</v>
      </c>
      <c r="D20" s="57"/>
      <c r="E20" s="58"/>
      <c r="F20" s="59">
        <v>1</v>
      </c>
      <c r="G20" s="60">
        <v>31796</v>
      </c>
      <c r="H20" s="61">
        <f t="shared" si="0"/>
        <v>31796</v>
      </c>
      <c r="I20" s="62">
        <v>32654.49</v>
      </c>
      <c r="J20" s="63">
        <f t="shared" si="1"/>
        <v>32654.49</v>
      </c>
      <c r="K20" s="63">
        <v>32590.9</v>
      </c>
      <c r="L20" s="63">
        <f t="shared" si="2"/>
        <v>32590.9</v>
      </c>
      <c r="M20" s="63">
        <f t="shared" si="4"/>
        <v>32347.13</v>
      </c>
      <c r="N20" s="63">
        <f t="shared" si="3"/>
        <v>32347.13</v>
      </c>
      <c r="O20" s="13" t="s">
        <v>56</v>
      </c>
      <c r="P20" s="14" t="s">
        <v>67</v>
      </c>
    </row>
    <row r="21" spans="1:16" ht="36">
      <c r="A21" s="74">
        <v>17</v>
      </c>
      <c r="B21" s="72" t="s">
        <v>43</v>
      </c>
      <c r="C21" s="56" t="s">
        <v>0</v>
      </c>
      <c r="D21" s="57"/>
      <c r="E21" s="58"/>
      <c r="F21" s="59">
        <v>1</v>
      </c>
      <c r="G21" s="60">
        <v>14105</v>
      </c>
      <c r="H21" s="61">
        <f t="shared" si="0"/>
        <v>14105</v>
      </c>
      <c r="I21" s="62">
        <v>14485.84</v>
      </c>
      <c r="J21" s="63">
        <f t="shared" si="1"/>
        <v>14485.84</v>
      </c>
      <c r="K21" s="63">
        <v>14457.6</v>
      </c>
      <c r="L21" s="63">
        <f t="shared" si="2"/>
        <v>14457.6</v>
      </c>
      <c r="M21" s="63">
        <f t="shared" si="4"/>
        <v>14349.480000000001</v>
      </c>
      <c r="N21" s="63">
        <f t="shared" si="3"/>
        <v>14349.480000000001</v>
      </c>
      <c r="O21" s="13" t="s">
        <v>56</v>
      </c>
      <c r="P21" s="14" t="s">
        <v>68</v>
      </c>
    </row>
    <row r="22" spans="1:16" ht="36">
      <c r="A22" s="74">
        <v>18</v>
      </c>
      <c r="B22" s="72" t="s">
        <v>44</v>
      </c>
      <c r="C22" s="56" t="s">
        <v>0</v>
      </c>
      <c r="D22" s="57"/>
      <c r="E22" s="58"/>
      <c r="F22" s="59">
        <v>1</v>
      </c>
      <c r="G22" s="60">
        <v>96020</v>
      </c>
      <c r="H22" s="61">
        <f t="shared" si="0"/>
        <v>96020</v>
      </c>
      <c r="I22" s="62">
        <v>98612.54</v>
      </c>
      <c r="J22" s="63">
        <f t="shared" si="1"/>
        <v>98612.54</v>
      </c>
      <c r="K22" s="63">
        <v>98420.5</v>
      </c>
      <c r="L22" s="63">
        <f t="shared" si="2"/>
        <v>98420.5</v>
      </c>
      <c r="M22" s="63">
        <f t="shared" si="4"/>
        <v>97684.346666666665</v>
      </c>
      <c r="N22" s="63">
        <f t="shared" si="3"/>
        <v>97684.346666666665</v>
      </c>
      <c r="O22" s="13" t="s">
        <v>56</v>
      </c>
      <c r="P22" s="14" t="s">
        <v>69</v>
      </c>
    </row>
    <row r="23" spans="1:16" ht="36">
      <c r="A23" s="74">
        <v>19</v>
      </c>
      <c r="B23" s="72" t="s">
        <v>45</v>
      </c>
      <c r="C23" s="56" t="s">
        <v>0</v>
      </c>
      <c r="D23" s="57"/>
      <c r="E23" s="58"/>
      <c r="F23" s="59">
        <v>1</v>
      </c>
      <c r="G23" s="60">
        <v>55208</v>
      </c>
      <c r="H23" s="61">
        <f t="shared" si="0"/>
        <v>55208</v>
      </c>
      <c r="I23" s="62">
        <v>56698.6</v>
      </c>
      <c r="J23" s="63">
        <f t="shared" si="1"/>
        <v>56698.6</v>
      </c>
      <c r="K23" s="63">
        <v>56588.6</v>
      </c>
      <c r="L23" s="63">
        <f t="shared" si="2"/>
        <v>56588.6</v>
      </c>
      <c r="M23" s="63">
        <f t="shared" si="4"/>
        <v>56165.066666666673</v>
      </c>
      <c r="N23" s="63">
        <f t="shared" si="3"/>
        <v>56165.066666666673</v>
      </c>
      <c r="O23" s="13" t="s">
        <v>56</v>
      </c>
      <c r="P23" s="14" t="s">
        <v>70</v>
      </c>
    </row>
    <row r="24" spans="1:16" ht="36">
      <c r="A24" s="74">
        <v>20</v>
      </c>
      <c r="B24" s="72" t="s">
        <v>46</v>
      </c>
      <c r="C24" s="56" t="s">
        <v>0</v>
      </c>
      <c r="D24" s="57"/>
      <c r="E24" s="58"/>
      <c r="F24" s="59">
        <v>4</v>
      </c>
      <c r="G24" s="60">
        <v>7450</v>
      </c>
      <c r="H24" s="61">
        <f t="shared" si="0"/>
        <v>29800</v>
      </c>
      <c r="I24" s="62">
        <v>7651.15</v>
      </c>
      <c r="J24" s="63">
        <f t="shared" si="1"/>
        <v>30604.6</v>
      </c>
      <c r="K24" s="63">
        <v>7725.65</v>
      </c>
      <c r="L24" s="63">
        <f t="shared" si="2"/>
        <v>30902.6</v>
      </c>
      <c r="M24" s="63">
        <f t="shared" si="4"/>
        <v>7608.9333333333334</v>
      </c>
      <c r="N24" s="63">
        <f t="shared" si="3"/>
        <v>30435.733333333334</v>
      </c>
      <c r="O24" s="13" t="s">
        <v>56</v>
      </c>
      <c r="P24" s="12" t="s">
        <v>71</v>
      </c>
    </row>
    <row r="25" spans="1:16" ht="24">
      <c r="A25" s="74">
        <v>21</v>
      </c>
      <c r="B25" s="72" t="s">
        <v>47</v>
      </c>
      <c r="C25" s="56" t="s">
        <v>0</v>
      </c>
      <c r="D25" s="57"/>
      <c r="E25" s="58"/>
      <c r="F25" s="59">
        <v>1</v>
      </c>
      <c r="G25" s="60">
        <v>18716</v>
      </c>
      <c r="H25" s="61">
        <f t="shared" si="0"/>
        <v>18716</v>
      </c>
      <c r="I25" s="62">
        <v>19221.34</v>
      </c>
      <c r="J25" s="63">
        <f t="shared" si="1"/>
        <v>19221.34</v>
      </c>
      <c r="K25" s="63">
        <v>18996.75</v>
      </c>
      <c r="L25" s="63">
        <f t="shared" si="2"/>
        <v>18996.75</v>
      </c>
      <c r="M25" s="63">
        <f t="shared" si="4"/>
        <v>18978.03</v>
      </c>
      <c r="N25" s="63">
        <f t="shared" si="3"/>
        <v>18978.03</v>
      </c>
      <c r="O25" s="13" t="s">
        <v>56</v>
      </c>
      <c r="P25" s="14" t="s">
        <v>71</v>
      </c>
    </row>
    <row r="26" spans="1:16" ht="36">
      <c r="A26" s="74">
        <v>22</v>
      </c>
      <c r="B26" s="72" t="s">
        <v>48</v>
      </c>
      <c r="C26" s="56" t="s">
        <v>0</v>
      </c>
      <c r="D26" s="57"/>
      <c r="E26" s="58"/>
      <c r="F26" s="59">
        <v>2</v>
      </c>
      <c r="G26" s="60">
        <v>13305</v>
      </c>
      <c r="H26" s="61">
        <f t="shared" si="0"/>
        <v>26610</v>
      </c>
      <c r="I26" s="62">
        <v>13664.24</v>
      </c>
      <c r="J26" s="63">
        <f t="shared" si="1"/>
        <v>27328.48</v>
      </c>
      <c r="K26" s="63">
        <v>13797.3</v>
      </c>
      <c r="L26" s="63">
        <f t="shared" si="2"/>
        <v>27594.6</v>
      </c>
      <c r="M26" s="63">
        <f t="shared" si="4"/>
        <v>13588.846666666666</v>
      </c>
      <c r="N26" s="63">
        <f t="shared" si="3"/>
        <v>27177.693333333333</v>
      </c>
      <c r="O26" s="13" t="s">
        <v>56</v>
      </c>
      <c r="P26" s="14" t="s">
        <v>75</v>
      </c>
    </row>
    <row r="27" spans="1:16" ht="48">
      <c r="A27" s="74">
        <v>23</v>
      </c>
      <c r="B27" s="72" t="s">
        <v>49</v>
      </c>
      <c r="C27" s="56" t="s">
        <v>0</v>
      </c>
      <c r="D27" s="57"/>
      <c r="E27" s="58"/>
      <c r="F27" s="59">
        <v>2</v>
      </c>
      <c r="G27" s="60">
        <v>14636</v>
      </c>
      <c r="H27" s="61">
        <f t="shared" si="0"/>
        <v>29272</v>
      </c>
      <c r="I27" s="62">
        <v>15031.18</v>
      </c>
      <c r="J27" s="63">
        <f t="shared" si="1"/>
        <v>30062.36</v>
      </c>
      <c r="K27" s="63">
        <v>15177</v>
      </c>
      <c r="L27" s="63">
        <f t="shared" si="2"/>
        <v>30354</v>
      </c>
      <c r="M27" s="63">
        <f t="shared" si="4"/>
        <v>14948.06</v>
      </c>
      <c r="N27" s="63">
        <f t="shared" si="3"/>
        <v>29896.12</v>
      </c>
      <c r="O27" s="13" t="s">
        <v>56</v>
      </c>
      <c r="P27" s="12" t="s">
        <v>73</v>
      </c>
    </row>
    <row r="28" spans="1:16" ht="60">
      <c r="A28" s="74">
        <v>24</v>
      </c>
      <c r="B28" s="72" t="s">
        <v>50</v>
      </c>
      <c r="C28" s="56" t="s">
        <v>0</v>
      </c>
      <c r="D28" s="57"/>
      <c r="E28" s="58"/>
      <c r="F28" s="59">
        <v>2</v>
      </c>
      <c r="G28" s="60">
        <v>18903</v>
      </c>
      <c r="H28" s="61">
        <f t="shared" si="0"/>
        <v>37806</v>
      </c>
      <c r="I28" s="62">
        <v>19413.39</v>
      </c>
      <c r="J28" s="63">
        <f t="shared" si="1"/>
        <v>38826.78</v>
      </c>
      <c r="K28" s="63">
        <v>19602.400000000001</v>
      </c>
      <c r="L28" s="63">
        <f t="shared" si="2"/>
        <v>39204.800000000003</v>
      </c>
      <c r="M28" s="63">
        <f t="shared" si="4"/>
        <v>19306.263333333332</v>
      </c>
      <c r="N28" s="63">
        <f t="shared" si="3"/>
        <v>38612.526666666665</v>
      </c>
      <c r="O28" s="13" t="s">
        <v>56</v>
      </c>
      <c r="P28" s="12" t="s">
        <v>74</v>
      </c>
    </row>
    <row r="29" spans="1:16" ht="36">
      <c r="A29" s="74">
        <v>25</v>
      </c>
      <c r="B29" s="72" t="s">
        <v>51</v>
      </c>
      <c r="C29" s="56" t="s">
        <v>0</v>
      </c>
      <c r="D29" s="57"/>
      <c r="E29" s="58"/>
      <c r="F29" s="59">
        <v>8</v>
      </c>
      <c r="G29" s="60">
        <v>4540</v>
      </c>
      <c r="H29" s="61">
        <f t="shared" si="0"/>
        <v>36320</v>
      </c>
      <c r="I29" s="62">
        <v>4012.48</v>
      </c>
      <c r="J29" s="63">
        <f t="shared" si="1"/>
        <v>32099.84</v>
      </c>
      <c r="K29" s="63">
        <v>4707.8999999999996</v>
      </c>
      <c r="L29" s="63">
        <f t="shared" si="2"/>
        <v>37663.199999999997</v>
      </c>
      <c r="M29" s="63">
        <f t="shared" si="4"/>
        <v>4420.1266666666661</v>
      </c>
      <c r="N29" s="63">
        <f t="shared" si="3"/>
        <v>35361.013333333329</v>
      </c>
      <c r="O29" s="13" t="s">
        <v>56</v>
      </c>
      <c r="P29" s="14" t="s">
        <v>72</v>
      </c>
    </row>
    <row r="30" spans="1:16" ht="48">
      <c r="A30" s="74">
        <v>26</v>
      </c>
      <c r="B30" s="72" t="s">
        <v>52</v>
      </c>
      <c r="C30" s="56" t="s">
        <v>0</v>
      </c>
      <c r="D30" s="57"/>
      <c r="E30" s="58"/>
      <c r="F30" s="59">
        <v>4</v>
      </c>
      <c r="G30" s="60">
        <v>4789</v>
      </c>
      <c r="H30" s="61">
        <f t="shared" si="0"/>
        <v>19156</v>
      </c>
      <c r="I30" s="62">
        <v>4918.3</v>
      </c>
      <c r="J30" s="63">
        <f t="shared" si="1"/>
        <v>19673.2</v>
      </c>
      <c r="K30" s="63">
        <v>4966</v>
      </c>
      <c r="L30" s="63">
        <f t="shared" si="2"/>
        <v>19864</v>
      </c>
      <c r="M30" s="63">
        <f t="shared" si="4"/>
        <v>4891.0999999999995</v>
      </c>
      <c r="N30" s="63">
        <f t="shared" si="3"/>
        <v>19564.399999999998</v>
      </c>
      <c r="O30" s="13" t="s">
        <v>56</v>
      </c>
      <c r="P30" s="14" t="s">
        <v>74</v>
      </c>
    </row>
    <row r="31" spans="1:16" ht="36">
      <c r="A31" s="74">
        <v>27</v>
      </c>
      <c r="B31" s="72" t="s">
        <v>53</v>
      </c>
      <c r="C31" s="56" t="s">
        <v>55</v>
      </c>
      <c r="D31" s="57"/>
      <c r="E31" s="58"/>
      <c r="F31" s="59">
        <v>8</v>
      </c>
      <c r="G31" s="63">
        <v>3907</v>
      </c>
      <c r="H31" s="61">
        <f t="shared" si="0"/>
        <v>31256</v>
      </c>
      <c r="I31" s="62">
        <v>4662.58</v>
      </c>
      <c r="J31" s="63">
        <f t="shared" si="1"/>
        <v>37300.639999999999</v>
      </c>
      <c r="K31" s="63">
        <v>4051.5</v>
      </c>
      <c r="L31" s="63">
        <f t="shared" si="2"/>
        <v>32412</v>
      </c>
      <c r="M31" s="63">
        <f t="shared" si="4"/>
        <v>4207.0266666666666</v>
      </c>
      <c r="N31" s="63">
        <f t="shared" si="3"/>
        <v>33656.213333333333</v>
      </c>
      <c r="O31" s="13" t="s">
        <v>56</v>
      </c>
      <c r="P31" s="14" t="s">
        <v>73</v>
      </c>
    </row>
    <row r="32" spans="1:16" ht="36">
      <c r="A32" s="74">
        <v>28</v>
      </c>
      <c r="B32" s="72" t="s">
        <v>54</v>
      </c>
      <c r="C32" s="56" t="s">
        <v>0</v>
      </c>
      <c r="D32" s="57"/>
      <c r="E32" s="58"/>
      <c r="F32" s="59">
        <v>4</v>
      </c>
      <c r="G32" s="63">
        <v>37332</v>
      </c>
      <c r="H32" s="61">
        <f t="shared" si="0"/>
        <v>149328</v>
      </c>
      <c r="I32" s="62">
        <v>38339.96</v>
      </c>
      <c r="J32" s="63">
        <f t="shared" si="1"/>
        <v>153359.84</v>
      </c>
      <c r="K32" s="63">
        <v>38713</v>
      </c>
      <c r="L32" s="63">
        <f t="shared" si="2"/>
        <v>154852</v>
      </c>
      <c r="M32" s="63">
        <f t="shared" si="4"/>
        <v>38128.32</v>
      </c>
      <c r="N32" s="63">
        <f t="shared" si="3"/>
        <v>152513.28</v>
      </c>
      <c r="O32" s="13" t="s">
        <v>56</v>
      </c>
      <c r="P32" s="14" t="s">
        <v>76</v>
      </c>
    </row>
    <row r="33" spans="1:16" ht="27" customHeight="1">
      <c r="B33" s="11" t="s">
        <v>3</v>
      </c>
      <c r="C33" s="65"/>
      <c r="D33" s="66"/>
      <c r="E33" s="67"/>
      <c r="F33" s="68"/>
      <c r="G33" s="65"/>
      <c r="H33" s="69">
        <f>SUM(H5:H32)</f>
        <v>985864</v>
      </c>
      <c r="I33" s="70"/>
      <c r="J33" s="71">
        <f>SUM(J5:J32)</f>
        <v>1041550.0299999998</v>
      </c>
      <c r="K33" s="70"/>
      <c r="L33" s="71">
        <f>SUM(L5:L32)</f>
        <v>1013822.85</v>
      </c>
      <c r="M33" s="71"/>
      <c r="N33" s="70">
        <f>SUM(N5:N32)</f>
        <v>1013745.6266666666</v>
      </c>
      <c r="O33" s="9"/>
      <c r="P33" s="9"/>
    </row>
    <row r="36" spans="1:16">
      <c r="A36" s="75"/>
      <c r="B36" s="15" t="s">
        <v>24</v>
      </c>
      <c r="C36" s="15"/>
      <c r="D36" s="15"/>
      <c r="E36" s="15"/>
      <c r="F36" s="16"/>
      <c r="G36" s="15"/>
      <c r="H36" s="15"/>
      <c r="I36" s="17"/>
      <c r="J36" s="18"/>
      <c r="K36" s="18"/>
      <c r="L36" s="15"/>
      <c r="M36" s="18"/>
      <c r="N36" s="19"/>
      <c r="O36" s="20"/>
      <c r="P36" s="20"/>
    </row>
    <row r="37" spans="1:16" ht="15.75" thickBot="1">
      <c r="A37" s="75"/>
      <c r="B37" s="21" t="s">
        <v>80</v>
      </c>
      <c r="C37" s="21"/>
      <c r="D37" s="21"/>
      <c r="E37" s="21"/>
      <c r="F37" s="22"/>
      <c r="G37" s="21"/>
      <c r="H37" s="21"/>
      <c r="I37" s="23"/>
      <c r="J37" s="24"/>
      <c r="K37" s="24"/>
      <c r="L37" s="21"/>
      <c r="M37" s="24"/>
      <c r="N37" s="25"/>
      <c r="O37" s="26"/>
      <c r="P37" s="21" t="s">
        <v>81</v>
      </c>
    </row>
    <row r="38" spans="1:16" ht="30" customHeight="1" thickTop="1">
      <c r="A38" s="75"/>
      <c r="B38" s="27" t="s">
        <v>25</v>
      </c>
      <c r="C38" s="27"/>
      <c r="D38" s="27"/>
      <c r="E38" s="27"/>
      <c r="F38" s="28"/>
      <c r="G38" s="27"/>
      <c r="H38" s="27"/>
      <c r="I38" s="29"/>
      <c r="J38" s="30"/>
      <c r="K38" s="30"/>
      <c r="L38" s="27"/>
      <c r="M38" s="30"/>
      <c r="N38" s="31"/>
      <c r="O38" s="32"/>
      <c r="P38" s="27"/>
    </row>
    <row r="39" spans="1:16" ht="30" customHeight="1">
      <c r="A39" s="75"/>
      <c r="B39" s="33" t="s">
        <v>79</v>
      </c>
      <c r="C39" s="33"/>
      <c r="D39" s="33"/>
      <c r="E39" s="33"/>
      <c r="F39" s="34"/>
      <c r="G39" s="35"/>
      <c r="H39" s="33"/>
      <c r="I39" s="36"/>
      <c r="J39" s="36"/>
      <c r="K39" s="36"/>
      <c r="L39" s="33"/>
      <c r="M39" s="36"/>
      <c r="N39" s="37"/>
      <c r="O39" s="38"/>
      <c r="P39" s="33" t="s">
        <v>14</v>
      </c>
    </row>
    <row r="40" spans="1:16" ht="30" customHeight="1">
      <c r="A40" s="75"/>
      <c r="B40" s="39" t="s">
        <v>16</v>
      </c>
      <c r="C40" s="39"/>
      <c r="D40" s="39"/>
      <c r="E40" s="39"/>
      <c r="F40" s="40"/>
      <c r="G40" s="41"/>
      <c r="H40" s="39"/>
      <c r="I40" s="42"/>
      <c r="J40" s="42"/>
      <c r="K40" s="42"/>
      <c r="L40" s="39"/>
      <c r="M40" s="42"/>
      <c r="N40" s="43"/>
      <c r="O40" s="44"/>
      <c r="P40" s="39" t="s">
        <v>17</v>
      </c>
    </row>
    <row r="41" spans="1:16" ht="30" customHeight="1">
      <c r="A41" s="75"/>
      <c r="B41" s="45" t="s">
        <v>82</v>
      </c>
      <c r="C41" s="45"/>
      <c r="D41" s="45"/>
      <c r="E41" s="45"/>
      <c r="F41" s="46"/>
      <c r="G41" s="47"/>
      <c r="H41" s="45"/>
      <c r="I41" s="42"/>
      <c r="J41" s="42"/>
      <c r="K41" s="42"/>
      <c r="L41" s="45"/>
      <c r="M41" s="42"/>
      <c r="N41" s="43"/>
      <c r="O41" s="44"/>
      <c r="P41" s="45" t="s">
        <v>22</v>
      </c>
    </row>
    <row r="42" spans="1:16" ht="30" customHeight="1">
      <c r="A42" s="75"/>
      <c r="B42" s="39" t="s">
        <v>18</v>
      </c>
      <c r="C42" s="39"/>
      <c r="D42" s="39"/>
      <c r="E42" s="39"/>
      <c r="F42" s="40"/>
      <c r="G42" s="41"/>
      <c r="H42" s="39"/>
      <c r="I42" s="42"/>
      <c r="J42" s="42"/>
      <c r="K42" s="42"/>
      <c r="L42" s="39"/>
      <c r="M42" s="42"/>
      <c r="N42" s="43"/>
      <c r="O42" s="44"/>
      <c r="P42" s="39" t="s">
        <v>19</v>
      </c>
    </row>
    <row r="43" spans="1:16" ht="30" customHeight="1">
      <c r="A43" s="75"/>
      <c r="B43" s="33" t="s">
        <v>20</v>
      </c>
      <c r="C43" s="33"/>
      <c r="D43" s="33"/>
      <c r="E43" s="33"/>
      <c r="F43" s="34"/>
      <c r="G43" s="35"/>
      <c r="H43" s="33"/>
      <c r="I43" s="36"/>
      <c r="J43" s="36"/>
      <c r="K43" s="36"/>
      <c r="L43" s="33"/>
      <c r="M43" s="36"/>
      <c r="N43" s="37"/>
      <c r="O43" s="38"/>
      <c r="P43" s="33" t="s">
        <v>21</v>
      </c>
    </row>
    <row r="44" spans="1:16" ht="30" customHeight="1">
      <c r="A44" s="75"/>
      <c r="B44" s="33" t="s">
        <v>83</v>
      </c>
      <c r="C44" s="33"/>
      <c r="D44" s="33"/>
      <c r="E44" s="33"/>
      <c r="F44" s="34"/>
      <c r="G44" s="35"/>
      <c r="H44" s="33"/>
      <c r="I44" s="36"/>
      <c r="J44" s="36"/>
      <c r="K44" s="36"/>
      <c r="L44" s="33"/>
      <c r="M44" s="36"/>
      <c r="N44" s="37"/>
      <c r="O44" s="38"/>
      <c r="P44" s="33" t="s">
        <v>15</v>
      </c>
    </row>
    <row r="45" spans="1:16" ht="35.1" customHeight="1">
      <c r="A45" s="75"/>
    </row>
  </sheetData>
  <mergeCells count="3">
    <mergeCell ref="B2:P2"/>
    <mergeCell ref="B4:P4"/>
    <mergeCell ref="G1:M1"/>
  </mergeCells>
  <printOptions horizontalCentered="1"/>
  <pageMargins left="0" right="0" top="0.55118110236220474" bottom="0.55118110236220474" header="0.31496062992125984" footer="0.31496062992125984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Тендер 2_Кріобанк</vt:lpstr>
      <vt:lpstr>'Тендер 2_Кріобанк'!Область_друку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user</cp:lastModifiedBy>
  <cp:lastPrinted>2025-07-25T05:58:04Z</cp:lastPrinted>
  <dcterms:created xsi:type="dcterms:W3CDTF">2023-12-05T07:12:37Z</dcterms:created>
  <dcterms:modified xsi:type="dcterms:W3CDTF">2025-09-01T12:18:50Z</dcterms:modified>
</cp:coreProperties>
</file>