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розчини 3 нам ВТ 30116,00\"/>
    </mc:Choice>
  </mc:AlternateContent>
  <xr:revisionPtr revIDLastSave="0" documentId="8_{A71F4967-1277-4DD2-972F-D4CD356422B3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Богдан" sheetId="2" r:id="rId1"/>
    <sheet name="Наталія" sheetId="3" r:id="rId2"/>
    <sheet name="Потреба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3" l="1"/>
  <c r="M7" i="3" s="1"/>
  <c r="K7" i="3"/>
  <c r="I7" i="3"/>
  <c r="G7" i="3"/>
  <c r="L6" i="3"/>
  <c r="M6" i="3" s="1"/>
  <c r="K6" i="3"/>
  <c r="I6" i="3"/>
  <c r="G6" i="3"/>
  <c r="M5" i="3"/>
  <c r="L5" i="3"/>
  <c r="K5" i="3"/>
  <c r="I5" i="3"/>
  <c r="G5" i="3"/>
  <c r="L4" i="2"/>
  <c r="K4" i="2"/>
  <c r="M4" i="2" s="1"/>
  <c r="M5" i="2" s="1"/>
  <c r="I4" i="2"/>
  <c r="G4" i="2"/>
  <c r="L8" i="1"/>
  <c r="K7" i="1"/>
  <c r="L5" i="1"/>
  <c r="K5" i="1"/>
  <c r="K6" i="1"/>
  <c r="L6" i="1" s="1"/>
  <c r="K4" i="1"/>
  <c r="L4" i="1" s="1"/>
  <c r="J5" i="1"/>
  <c r="J6" i="1"/>
  <c r="J7" i="1"/>
  <c r="L7" i="1" s="1"/>
  <c r="J4" i="1"/>
  <c r="H5" i="1"/>
  <c r="H6" i="1"/>
  <c r="H7" i="1"/>
  <c r="H4" i="1"/>
  <c r="F7" i="1"/>
  <c r="F6" i="1"/>
  <c r="F5" i="1"/>
  <c r="F4" i="1"/>
  <c r="M8" i="3" l="1"/>
</calcChain>
</file>

<file path=xl/sharedStrings.xml><?xml version="1.0" encoding="utf-8"?>
<sst xmlns="http://schemas.openxmlformats.org/spreadsheetml/2006/main" count="95" uniqueCount="38">
  <si>
    <t>№з/п</t>
  </si>
  <si>
    <t>Назва, або еквівалент</t>
  </si>
  <si>
    <t>Од. вим.</t>
  </si>
  <si>
    <t>Загальна кількість</t>
  </si>
  <si>
    <t>шт</t>
  </si>
  <si>
    <t>Ціна</t>
  </si>
  <si>
    <t>Сума</t>
  </si>
  <si>
    <t>Середня сума</t>
  </si>
  <si>
    <t>Середня ціна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</si>
  <si>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</si>
  <si>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</si>
  <si>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</si>
  <si>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</si>
  <si>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</si>
  <si>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</si>
  <si>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Реагент для фарбування по Папаніколау OG 6 Склад: Етиловий спирт, Помаранчевий G, Деіонізована вода, Фосфотунгстинова кислота. Об’єм 1 л.</t>
  </si>
  <si>
    <t>Реагент для фарбування по Папаніколау EA 50 Склад: Деіонізована вода, Світло-зелений фарбник, Еозин, Фосфотунгетинова кислота, Етиловий спирт, Оцтова кислота. Об’єм 1 л</t>
  </si>
  <si>
    <t>Гематоксилiн Xappica модифікований згiдно Вакка - ядерний барвник для фарбування гематоксиліном та еозином. Склад: Гематоксилiн, Сульфат, алюмiнiй, Йодат натрiя, Деiонiзована вода, Етиленглiколь, Оцтова кислота. Об’єм 1 л</t>
  </si>
  <si>
    <t>UA-2025-09-15-009426-a</t>
  </si>
  <si>
    <t>UA-2025-01-28-001949-a</t>
  </si>
  <si>
    <t>Ємність зі штативом для зберігання, фарбування предметного скла на 24 скельця</t>
  </si>
  <si>
    <t>UA-2025-04-28-006602-a</t>
  </si>
  <si>
    <t>Загальна сума</t>
  </si>
  <si>
    <t>Код ДК:021:2015:</t>
  </si>
  <si>
    <t>Код НК 024:2023</t>
  </si>
  <si>
    <t>Характеристики</t>
  </si>
  <si>
    <t>Медико-технічне завдання на реагенти  для Українського Референс-центру з клінічної лабораторної діагностики та метрології в 2025 році</t>
  </si>
  <si>
    <t>Контейнер прямокутної форми з кришкою. Виготовлений з пластику стійкого до гістологічних
розчинників. Має вертикальне розташування скла. Розрахований на 24 місця, товщиною скелець до 2 мм</t>
  </si>
  <si>
    <t>Помаранчевий Ж 6 розчин для фарбування за Папаніколау IVD</t>
  </si>
  <si>
    <t>Розчин для забарвлення за Папаніколау типу ЕА 50 IVD</t>
  </si>
  <si>
    <t>Розчин гематоксиліну, IVD (за Харрісом)</t>
  </si>
  <si>
    <t>33690000-3 Лікарські засоби різні</t>
  </si>
  <si>
    <t>33140000-3 Медичні матеріали</t>
  </si>
  <si>
    <t>В1545</t>
  </si>
  <si>
    <t>Р3655</t>
  </si>
  <si>
    <t>Р3656</t>
  </si>
  <si>
    <t>Р3657</t>
  </si>
  <si>
    <t xml:space="preserve">ОБГРУНТУВАННЯ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</si>
</sst>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₴_-;\-* #,##0.00\ _₴_-;_-* &quot;-&quot;??\ _₴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164" fontId="4" fillId="0" borderId="1" xfId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64" fontId="4" fillId="0" borderId="0" xfId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AD61-B8B8-4265-8DB5-D325EFFF8527}">
  <dimension ref="A1:O5"/>
  <sheetViews>
    <sheetView workbookViewId="0">
      <selection activeCell="C12" sqref="C12"/>
    </sheetView>
  </sheetViews>
  <sheetFormatPr defaultRowHeight="15" x14ac:dyDescent="0.25"/>
  <cols>
    <col min="3" max="3" width="25.85546875" customWidth="1"/>
    <col min="5" max="5" width="11.28515625" customWidth="1"/>
    <col min="7" max="7" width="13.28515625" customWidth="1"/>
    <col min="9" max="9" width="11.7109375" customWidth="1"/>
    <col min="11" max="11" width="12.7109375" customWidth="1"/>
    <col min="12" max="12" width="11.140625" customWidth="1"/>
    <col min="13" max="13" width="11.28515625" customWidth="1"/>
    <col min="14" max="14" width="18.28515625" bestFit="1" customWidth="1"/>
    <col min="15" max="15" width="67.7109375" customWidth="1"/>
  </cols>
  <sheetData>
    <row r="1" spans="1:15" x14ac:dyDescent="0.25">
      <c r="B1" s="31" t="s">
        <v>26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8.5" x14ac:dyDescent="0.25">
      <c r="B2" s="3" t="s">
        <v>0</v>
      </c>
      <c r="C2" s="3" t="s">
        <v>1</v>
      </c>
      <c r="D2" s="3" t="s">
        <v>2</v>
      </c>
      <c r="E2" s="4" t="s">
        <v>3</v>
      </c>
      <c r="F2" s="5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5" t="s">
        <v>6</v>
      </c>
      <c r="L2" s="5" t="s">
        <v>8</v>
      </c>
      <c r="M2" s="5" t="s">
        <v>7</v>
      </c>
      <c r="N2" s="5" t="s">
        <v>24</v>
      </c>
      <c r="O2" s="5" t="s">
        <v>25</v>
      </c>
    </row>
    <row r="3" spans="1:15" x14ac:dyDescent="0.25">
      <c r="A3" s="12"/>
      <c r="B3" s="3"/>
      <c r="C3" s="3"/>
      <c r="D3" s="3"/>
      <c r="E3" s="3"/>
      <c r="F3" s="32"/>
      <c r="G3" s="32"/>
      <c r="H3" s="33"/>
      <c r="I3" s="33"/>
      <c r="J3" s="33" t="s">
        <v>19</v>
      </c>
      <c r="K3" s="33"/>
      <c r="L3" s="27"/>
      <c r="M3" s="7"/>
      <c r="N3" s="23"/>
      <c r="O3" s="7"/>
    </row>
    <row r="4" spans="1:15" ht="60" x14ac:dyDescent="0.25">
      <c r="A4" s="12" t="s">
        <v>33</v>
      </c>
      <c r="B4" s="12">
        <v>4</v>
      </c>
      <c r="C4" s="17" t="s">
        <v>20</v>
      </c>
      <c r="D4" s="12" t="s">
        <v>4</v>
      </c>
      <c r="E4" s="12">
        <v>8</v>
      </c>
      <c r="F4" s="10"/>
      <c r="G4" s="16">
        <f>F4*E4</f>
        <v>0</v>
      </c>
      <c r="H4" s="10"/>
      <c r="I4" s="10">
        <f t="shared" ref="I4" si="0">H4*E4</f>
        <v>0</v>
      </c>
      <c r="J4" s="10">
        <v>564</v>
      </c>
      <c r="K4" s="10">
        <f t="shared" ref="K4" si="1">J4*E4</f>
        <v>4512</v>
      </c>
      <c r="L4" s="22">
        <f>J4</f>
        <v>564</v>
      </c>
      <c r="M4" s="10">
        <f>K4</f>
        <v>4512</v>
      </c>
      <c r="N4" s="17"/>
      <c r="O4" s="8" t="s">
        <v>27</v>
      </c>
    </row>
    <row r="5" spans="1:15" ht="28.5" x14ac:dyDescent="0.25">
      <c r="B5" s="18"/>
      <c r="C5" s="19"/>
      <c r="D5" s="18"/>
      <c r="E5" s="18"/>
      <c r="F5" s="20"/>
      <c r="G5" s="21"/>
      <c r="H5" s="20"/>
      <c r="I5" s="20"/>
      <c r="J5" s="20"/>
      <c r="K5" s="20"/>
      <c r="L5" s="30" t="s">
        <v>22</v>
      </c>
      <c r="M5" s="22">
        <f>SUM(M4:M4)</f>
        <v>4512</v>
      </c>
      <c r="N5" s="13"/>
      <c r="O5" s="26"/>
    </row>
  </sheetData>
  <mergeCells count="4">
    <mergeCell ref="B1:O1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34F1-4554-483A-B9E7-2D8B1EC7FB10}">
  <dimension ref="A1:O8"/>
  <sheetViews>
    <sheetView tabSelected="1" workbookViewId="0">
      <selection activeCell="N3" sqref="N3"/>
    </sheetView>
  </sheetViews>
  <sheetFormatPr defaultRowHeight="15" x14ac:dyDescent="0.25"/>
  <cols>
    <col min="2" max="2" width="5.140625" customWidth="1"/>
    <col min="3" max="3" width="22.140625" customWidth="1"/>
    <col min="7" max="7" width="12.140625" bestFit="1" customWidth="1"/>
    <col min="9" max="9" width="10.42578125" bestFit="1" customWidth="1"/>
    <col min="11" max="11" width="10.42578125" bestFit="1" customWidth="1"/>
    <col min="12" max="12" width="13.5703125" customWidth="1"/>
    <col min="13" max="13" width="13.140625" customWidth="1"/>
    <col min="15" max="15" width="44.85546875" customWidth="1"/>
  </cols>
  <sheetData>
    <row r="1" spans="1:15" ht="21.75" customHeight="1" x14ac:dyDescent="0.25">
      <c r="F1" s="37" t="s">
        <v>37</v>
      </c>
      <c r="G1" s="37"/>
      <c r="H1" s="37"/>
      <c r="I1" s="37"/>
      <c r="J1" s="37"/>
      <c r="K1" s="37"/>
      <c r="L1" s="37"/>
      <c r="M1" s="37"/>
    </row>
    <row r="2" spans="1:15" ht="39" customHeight="1" x14ac:dyDescent="0.25">
      <c r="B2" s="31" t="s">
        <v>26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57" x14ac:dyDescent="0.25">
      <c r="B3" s="3" t="s">
        <v>0</v>
      </c>
      <c r="C3" s="3" t="s">
        <v>1</v>
      </c>
      <c r="D3" s="3" t="s">
        <v>2</v>
      </c>
      <c r="E3" s="4" t="s">
        <v>3</v>
      </c>
      <c r="F3" s="5" t="s">
        <v>5</v>
      </c>
      <c r="G3" s="5" t="s">
        <v>6</v>
      </c>
      <c r="H3" s="5" t="s">
        <v>5</v>
      </c>
      <c r="I3" s="5" t="s">
        <v>6</v>
      </c>
      <c r="J3" s="5" t="s">
        <v>5</v>
      </c>
      <c r="K3" s="5" t="s">
        <v>6</v>
      </c>
      <c r="L3" s="5" t="s">
        <v>8</v>
      </c>
      <c r="M3" s="5" t="s">
        <v>7</v>
      </c>
      <c r="N3" s="5" t="s">
        <v>24</v>
      </c>
      <c r="O3" s="5" t="s">
        <v>25</v>
      </c>
    </row>
    <row r="4" spans="1:15" x14ac:dyDescent="0.25">
      <c r="B4" s="3"/>
      <c r="C4" s="3"/>
      <c r="D4" s="3"/>
      <c r="E4" s="3"/>
      <c r="F4" s="32" t="s">
        <v>18</v>
      </c>
      <c r="G4" s="32"/>
      <c r="H4" s="33" t="s">
        <v>21</v>
      </c>
      <c r="I4" s="33"/>
      <c r="J4" s="33" t="s">
        <v>19</v>
      </c>
      <c r="K4" s="33"/>
      <c r="L4" s="29"/>
      <c r="M4" s="7"/>
      <c r="N4" s="23"/>
      <c r="O4" s="7"/>
    </row>
    <row r="5" spans="1:15" ht="60" x14ac:dyDescent="0.25">
      <c r="A5" s="12" t="s">
        <v>34</v>
      </c>
      <c r="B5" s="12">
        <v>1</v>
      </c>
      <c r="C5" s="17" t="s">
        <v>28</v>
      </c>
      <c r="D5" s="12" t="s">
        <v>4</v>
      </c>
      <c r="E5" s="12">
        <v>2</v>
      </c>
      <c r="F5" s="10">
        <v>2880</v>
      </c>
      <c r="G5" s="16">
        <f>F5*E5</f>
        <v>5760</v>
      </c>
      <c r="H5" s="10">
        <v>3926.4</v>
      </c>
      <c r="I5" s="10">
        <f>H5*E5</f>
        <v>7852.8</v>
      </c>
      <c r="J5" s="10">
        <v>2959.2</v>
      </c>
      <c r="K5" s="10">
        <f>J5*E5</f>
        <v>5918.4</v>
      </c>
      <c r="L5" s="22">
        <f>(F5+H5+J5)/3</f>
        <v>3255.1999999999994</v>
      </c>
      <c r="M5" s="10">
        <f>L5*E5</f>
        <v>6510.3999999999987</v>
      </c>
      <c r="N5" s="17"/>
      <c r="O5" s="17" t="s">
        <v>15</v>
      </c>
    </row>
    <row r="6" spans="1:15" ht="60" x14ac:dyDescent="0.25">
      <c r="A6" s="12" t="s">
        <v>35</v>
      </c>
      <c r="B6" s="12">
        <v>2</v>
      </c>
      <c r="C6" s="17" t="s">
        <v>29</v>
      </c>
      <c r="D6" s="12" t="s">
        <v>4</v>
      </c>
      <c r="E6" s="12">
        <v>2</v>
      </c>
      <c r="F6" s="10">
        <v>4176</v>
      </c>
      <c r="G6" s="11">
        <f>F6*E6</f>
        <v>8352</v>
      </c>
      <c r="H6" s="10">
        <v>5896.32</v>
      </c>
      <c r="I6" s="10">
        <f t="shared" ref="I6:I7" si="0">H6*E6</f>
        <v>11792.64</v>
      </c>
      <c r="J6" s="10">
        <v>4356</v>
      </c>
      <c r="K6" s="10">
        <f t="shared" ref="K6:K7" si="1">J6*E6</f>
        <v>8712</v>
      </c>
      <c r="L6" s="22">
        <f t="shared" ref="L6:L7" si="2">(F6+H6+J6)/3</f>
        <v>4809.4399999999996</v>
      </c>
      <c r="M6" s="10">
        <f t="shared" ref="M6:M7" si="3">L6*E6</f>
        <v>9618.8799999999992</v>
      </c>
      <c r="N6" s="17"/>
      <c r="O6" s="17" t="s">
        <v>16</v>
      </c>
    </row>
    <row r="7" spans="1:15" ht="90" x14ac:dyDescent="0.25">
      <c r="A7" s="12" t="s">
        <v>36</v>
      </c>
      <c r="B7" s="12">
        <v>3</v>
      </c>
      <c r="C7" s="15" t="s">
        <v>30</v>
      </c>
      <c r="D7" s="12" t="s">
        <v>4</v>
      </c>
      <c r="E7" s="12">
        <v>2</v>
      </c>
      <c r="F7" s="10">
        <v>6120</v>
      </c>
      <c r="G7" s="16">
        <f>F7*E7</f>
        <v>12240</v>
      </c>
      <c r="H7" s="10">
        <v>8542.08</v>
      </c>
      <c r="I7" s="10">
        <f t="shared" si="0"/>
        <v>17084.16</v>
      </c>
      <c r="J7" s="10">
        <v>6318</v>
      </c>
      <c r="K7" s="10">
        <f t="shared" si="1"/>
        <v>12636</v>
      </c>
      <c r="L7" s="22">
        <f t="shared" si="2"/>
        <v>6993.3600000000006</v>
      </c>
      <c r="M7" s="10">
        <f t="shared" si="3"/>
        <v>13986.720000000001</v>
      </c>
      <c r="N7" s="17"/>
      <c r="O7" s="17" t="s">
        <v>17</v>
      </c>
    </row>
    <row r="8" spans="1:15" x14ac:dyDescent="0.25">
      <c r="B8" s="18"/>
      <c r="C8" s="19"/>
      <c r="D8" s="18"/>
      <c r="E8" s="18"/>
      <c r="F8" s="20"/>
      <c r="G8" s="21"/>
      <c r="H8" s="20"/>
      <c r="I8" s="20"/>
      <c r="J8" s="20"/>
      <c r="K8" s="20"/>
      <c r="L8" s="22" t="s">
        <v>22</v>
      </c>
      <c r="M8" s="22">
        <f>SUM(M5:M7)</f>
        <v>30116</v>
      </c>
      <c r="N8" s="13"/>
      <c r="O8" s="28"/>
    </row>
  </sheetData>
  <mergeCells count="5">
    <mergeCell ref="B2:O2"/>
    <mergeCell ref="F4:G4"/>
    <mergeCell ref="H4:I4"/>
    <mergeCell ref="J4:K4"/>
    <mergeCell ref="F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zoomScale="70" zoomScaleNormal="70" workbookViewId="0">
      <selection sqref="A1:N8"/>
    </sheetView>
  </sheetViews>
  <sheetFormatPr defaultRowHeight="15" x14ac:dyDescent="0.25"/>
  <cols>
    <col min="1" max="1" width="9.140625" style="2"/>
    <col min="2" max="2" width="41.42578125" style="2" customWidth="1"/>
    <col min="3" max="3" width="9.140625" style="2"/>
    <col min="4" max="4" width="11" style="2" customWidth="1"/>
    <col min="5" max="5" width="11.5703125" style="2" customWidth="1"/>
    <col min="6" max="6" width="13.42578125" style="2" customWidth="1"/>
    <col min="7" max="7" width="10.85546875" style="2" customWidth="1"/>
    <col min="8" max="8" width="15.5703125" style="2" customWidth="1"/>
    <col min="9" max="9" width="11.42578125" style="2" customWidth="1"/>
    <col min="10" max="11" width="15.42578125" style="2" customWidth="1"/>
    <col min="12" max="12" width="16.140625" style="2" customWidth="1"/>
    <col min="13" max="13" width="27.85546875" style="2" customWidth="1"/>
    <col min="14" max="14" width="36.140625" style="2" customWidth="1"/>
    <col min="15" max="15" width="16.140625" style="2" customWidth="1"/>
    <col min="16" max="16384" width="9.140625" style="2"/>
  </cols>
  <sheetData>
    <row r="1" spans="1:15" x14ac:dyDescent="0.2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28.5" x14ac:dyDescent="0.25">
      <c r="A2" s="3" t="s">
        <v>0</v>
      </c>
      <c r="B2" s="3" t="s">
        <v>1</v>
      </c>
      <c r="C2" s="3" t="s">
        <v>2</v>
      </c>
      <c r="D2" s="4" t="s">
        <v>3</v>
      </c>
      <c r="E2" s="5" t="s">
        <v>5</v>
      </c>
      <c r="F2" s="5" t="s">
        <v>6</v>
      </c>
      <c r="G2" s="5" t="s">
        <v>5</v>
      </c>
      <c r="H2" s="5" t="s">
        <v>6</v>
      </c>
      <c r="I2" s="5" t="s">
        <v>5</v>
      </c>
      <c r="J2" s="5" t="s">
        <v>6</v>
      </c>
      <c r="K2" s="5" t="s">
        <v>8</v>
      </c>
      <c r="L2" s="5" t="s">
        <v>7</v>
      </c>
      <c r="M2" s="5" t="s">
        <v>24</v>
      </c>
      <c r="N2" s="5" t="s">
        <v>25</v>
      </c>
      <c r="O2" s="25" t="s">
        <v>23</v>
      </c>
    </row>
    <row r="3" spans="1:15" x14ac:dyDescent="0.25">
      <c r="A3" s="3"/>
      <c r="B3" s="3"/>
      <c r="C3" s="3"/>
      <c r="D3" s="3"/>
      <c r="E3" s="32" t="s">
        <v>18</v>
      </c>
      <c r="F3" s="32"/>
      <c r="G3" s="33" t="s">
        <v>21</v>
      </c>
      <c r="H3" s="33"/>
      <c r="I3" s="33" t="s">
        <v>19</v>
      </c>
      <c r="J3" s="33"/>
      <c r="K3" s="6"/>
      <c r="L3" s="7"/>
      <c r="M3" s="23"/>
      <c r="N3" s="7"/>
      <c r="O3" s="7"/>
    </row>
    <row r="4" spans="1:15" s="9" customFormat="1" ht="75" x14ac:dyDescent="0.25">
      <c r="A4" s="12">
        <v>1</v>
      </c>
      <c r="B4" s="14" t="s">
        <v>28</v>
      </c>
      <c r="C4" s="12" t="s">
        <v>4</v>
      </c>
      <c r="D4" s="12">
        <v>2</v>
      </c>
      <c r="E4" s="10">
        <v>2880</v>
      </c>
      <c r="F4" s="16">
        <f>E4*D4</f>
        <v>5760</v>
      </c>
      <c r="G4" s="10">
        <v>3926.4</v>
      </c>
      <c r="H4" s="10">
        <f>G4*D4</f>
        <v>7852.8</v>
      </c>
      <c r="I4" s="10">
        <v>2959.2</v>
      </c>
      <c r="J4" s="10">
        <f>I4*D4</f>
        <v>5918.4</v>
      </c>
      <c r="K4" s="22">
        <f>(E4+G4+I4)/3</f>
        <v>3255.1999999999994</v>
      </c>
      <c r="L4" s="10">
        <f>K4*D4</f>
        <v>6510.3999999999987</v>
      </c>
      <c r="M4" s="17"/>
      <c r="N4" s="17" t="s">
        <v>15</v>
      </c>
      <c r="O4" s="24" t="s">
        <v>31</v>
      </c>
    </row>
    <row r="5" spans="1:15" s="9" customFormat="1" ht="90" x14ac:dyDescent="0.25">
      <c r="A5" s="12">
        <v>2</v>
      </c>
      <c r="B5" s="14" t="s">
        <v>29</v>
      </c>
      <c r="C5" s="12" t="s">
        <v>4</v>
      </c>
      <c r="D5" s="12">
        <v>2</v>
      </c>
      <c r="E5" s="10">
        <v>4176</v>
      </c>
      <c r="F5" s="11">
        <f>E5*D5</f>
        <v>8352</v>
      </c>
      <c r="G5" s="10">
        <v>5896.32</v>
      </c>
      <c r="H5" s="10">
        <f t="shared" ref="H5:H7" si="0">G5*D5</f>
        <v>11792.64</v>
      </c>
      <c r="I5" s="10">
        <v>4356</v>
      </c>
      <c r="J5" s="10">
        <f t="shared" ref="J5:J7" si="1">I5*D5</f>
        <v>8712</v>
      </c>
      <c r="K5" s="22">
        <f t="shared" ref="K5:K6" si="2">(E5+G5+I5)/3</f>
        <v>4809.4399999999996</v>
      </c>
      <c r="L5" s="10">
        <f t="shared" ref="L5:L6" si="3">K5*D5</f>
        <v>9618.8799999999992</v>
      </c>
      <c r="M5" s="17"/>
      <c r="N5" s="17" t="s">
        <v>16</v>
      </c>
      <c r="O5" s="24" t="s">
        <v>31</v>
      </c>
    </row>
    <row r="6" spans="1:15" s="9" customFormat="1" ht="105" x14ac:dyDescent="0.25">
      <c r="A6" s="12">
        <v>3</v>
      </c>
      <c r="B6" s="15" t="s">
        <v>30</v>
      </c>
      <c r="C6" s="12" t="s">
        <v>4</v>
      </c>
      <c r="D6" s="12">
        <v>2</v>
      </c>
      <c r="E6" s="10">
        <v>6120</v>
      </c>
      <c r="F6" s="16">
        <f>E6*D6</f>
        <v>12240</v>
      </c>
      <c r="G6" s="10">
        <v>8542.08</v>
      </c>
      <c r="H6" s="10">
        <f t="shared" si="0"/>
        <v>17084.16</v>
      </c>
      <c r="I6" s="10">
        <v>6318</v>
      </c>
      <c r="J6" s="10">
        <f t="shared" si="1"/>
        <v>12636</v>
      </c>
      <c r="K6" s="22">
        <f t="shared" si="2"/>
        <v>6993.3600000000006</v>
      </c>
      <c r="L6" s="10">
        <f t="shared" si="3"/>
        <v>13986.720000000001</v>
      </c>
      <c r="M6" s="17"/>
      <c r="N6" s="17" t="s">
        <v>17</v>
      </c>
      <c r="O6" s="24" t="s">
        <v>31</v>
      </c>
    </row>
    <row r="7" spans="1:15" ht="90" x14ac:dyDescent="0.25">
      <c r="A7" s="12">
        <v>4</v>
      </c>
      <c r="B7" s="17" t="s">
        <v>20</v>
      </c>
      <c r="C7" s="12" t="s">
        <v>4</v>
      </c>
      <c r="D7" s="12">
        <v>8</v>
      </c>
      <c r="E7" s="10"/>
      <c r="F7" s="16">
        <f>E7*D7</f>
        <v>0</v>
      </c>
      <c r="G7" s="10"/>
      <c r="H7" s="10">
        <f t="shared" si="0"/>
        <v>0</v>
      </c>
      <c r="I7" s="10">
        <v>564</v>
      </c>
      <c r="J7" s="10">
        <f t="shared" si="1"/>
        <v>4512</v>
      </c>
      <c r="K7" s="22">
        <f>I7</f>
        <v>564</v>
      </c>
      <c r="L7" s="10">
        <f>J7</f>
        <v>4512</v>
      </c>
      <c r="M7" s="17"/>
      <c r="N7" s="8" t="s">
        <v>27</v>
      </c>
      <c r="O7" s="24" t="s">
        <v>32</v>
      </c>
    </row>
    <row r="8" spans="1:15" s="9" customFormat="1" x14ac:dyDescent="0.25">
      <c r="A8" s="18"/>
      <c r="B8" s="19"/>
      <c r="C8" s="18"/>
      <c r="D8" s="18"/>
      <c r="E8" s="20"/>
      <c r="F8" s="21"/>
      <c r="G8" s="20"/>
      <c r="H8" s="20"/>
      <c r="I8" s="20"/>
      <c r="J8" s="20"/>
      <c r="K8" s="22" t="s">
        <v>22</v>
      </c>
      <c r="L8" s="22">
        <f>SUM(L4:L7)</f>
        <v>34628</v>
      </c>
      <c r="M8" s="13"/>
    </row>
    <row r="10" spans="1:15" ht="15.75" x14ac:dyDescent="0.25">
      <c r="B10" s="35" t="s">
        <v>9</v>
      </c>
      <c r="C10" s="35"/>
      <c r="D10" s="35"/>
      <c r="E10" s="35"/>
      <c r="F10" s="36"/>
      <c r="G10" s="36"/>
      <c r="J10" s="1" t="s">
        <v>10</v>
      </c>
      <c r="K10" s="34" t="s">
        <v>11</v>
      </c>
      <c r="L10" s="34"/>
    </row>
    <row r="11" spans="1:15" ht="40.5" customHeight="1" x14ac:dyDescent="0.25">
      <c r="B11" s="35" t="s">
        <v>12</v>
      </c>
      <c r="C11" s="35"/>
      <c r="D11" s="35"/>
      <c r="E11" s="35"/>
      <c r="F11" s="36"/>
      <c r="G11" s="36"/>
      <c r="J11" s="1" t="s">
        <v>13</v>
      </c>
      <c r="K11" s="34" t="s">
        <v>14</v>
      </c>
      <c r="L11" s="34"/>
    </row>
  </sheetData>
  <mergeCells count="8">
    <mergeCell ref="A1:N1"/>
    <mergeCell ref="K10:L10"/>
    <mergeCell ref="B11:G11"/>
    <mergeCell ref="K11:L11"/>
    <mergeCell ref="E3:F3"/>
    <mergeCell ref="G3:H3"/>
    <mergeCell ref="I3:J3"/>
    <mergeCell ref="B10:G10"/>
  </mergeCells>
  <pageMargins left="0.59055118110236215" right="0.23622047244094488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Богдан</vt:lpstr>
      <vt:lpstr>Наталія</vt:lpstr>
      <vt:lpstr>Потреба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Рабенко Ігор Миколайович</dc:creator>
  <cp:lastModifiedBy>user</cp:lastModifiedBy>
  <cp:lastPrinted>2025-10-22T11:39:19Z</cp:lastPrinted>
  <dcterms:created xsi:type="dcterms:W3CDTF">2015-06-05T18:19:34Z</dcterms:created>
  <dcterms:modified xsi:type="dcterms:W3CDTF">2025-10-28T09:33:27Z</dcterms:modified>
</cp:coreProperties>
</file>