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8190B9D7-6B56-45E0-915F-1DCAEC24E5E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друг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3" l="1"/>
  <c r="V11" i="3" s="1"/>
  <c r="T12" i="3"/>
  <c r="V12" i="3" s="1"/>
  <c r="T13" i="3"/>
  <c r="U13" i="3" s="1"/>
  <c r="W13" i="3" s="1"/>
  <c r="N16" i="3"/>
  <c r="O16" i="3" s="1"/>
  <c r="M16" i="3"/>
  <c r="J16" i="3"/>
  <c r="G16" i="3"/>
  <c r="N15" i="3"/>
  <c r="T15" i="3" s="1"/>
  <c r="M15" i="3"/>
  <c r="J15" i="3"/>
  <c r="G15" i="3"/>
  <c r="N14" i="3"/>
  <c r="O14" i="3" s="1"/>
  <c r="M14" i="3"/>
  <c r="J14" i="3"/>
  <c r="G14" i="3"/>
  <c r="N13" i="3"/>
  <c r="O13" i="3" s="1"/>
  <c r="M13" i="3"/>
  <c r="J13" i="3"/>
  <c r="G13" i="3"/>
  <c r="N12" i="3"/>
  <c r="O12" i="3" s="1"/>
  <c r="J12" i="3"/>
  <c r="G12" i="3"/>
  <c r="N11" i="3"/>
  <c r="O11" i="3" s="1"/>
  <c r="J11" i="3"/>
  <c r="G11" i="3"/>
  <c r="N10" i="3"/>
  <c r="O10" i="3" s="1"/>
  <c r="J10" i="3"/>
  <c r="G10" i="3"/>
  <c r="N9" i="3"/>
  <c r="O9" i="3" s="1"/>
  <c r="J9" i="3"/>
  <c r="G9" i="3"/>
  <c r="N8" i="3"/>
  <c r="O8" i="3" s="1"/>
  <c r="J8" i="3"/>
  <c r="G8" i="3"/>
  <c r="N7" i="3"/>
  <c r="O7" i="3" s="1"/>
  <c r="M7" i="3"/>
  <c r="J7" i="3"/>
  <c r="G7" i="3"/>
  <c r="N6" i="3"/>
  <c r="T6" i="3" s="1"/>
  <c r="U6" i="3" s="1"/>
  <c r="M6" i="3"/>
  <c r="J6" i="3"/>
  <c r="G6" i="3"/>
  <c r="N5" i="3"/>
  <c r="O5" i="3" s="1"/>
  <c r="M5" i="3"/>
  <c r="J5" i="3"/>
  <c r="G5" i="3"/>
  <c r="V15" i="3" l="1"/>
  <c r="U15" i="3"/>
  <c r="O6" i="3"/>
  <c r="W6" i="3" s="1"/>
  <c r="O15" i="3"/>
  <c r="T10" i="3"/>
  <c r="U12" i="3"/>
  <c r="W12" i="3" s="1"/>
  <c r="T5" i="3"/>
  <c r="T9" i="3"/>
  <c r="U11" i="3"/>
  <c r="W11" i="3" s="1"/>
  <c r="T16" i="3"/>
  <c r="T8" i="3"/>
  <c r="T7" i="3"/>
  <c r="T14" i="3"/>
  <c r="U14" i="3" s="1"/>
  <c r="W14" i="3" s="1"/>
  <c r="V6" i="3"/>
  <c r="V13" i="3"/>
  <c r="J17" i="3"/>
  <c r="M17" i="3"/>
  <c r="G17" i="3"/>
  <c r="V10" i="3" l="1"/>
  <c r="U10" i="3"/>
  <c r="W10" i="3" s="1"/>
  <c r="U16" i="3"/>
  <c r="W16" i="3" s="1"/>
  <c r="V16" i="3"/>
  <c r="V5" i="3"/>
  <c r="U5" i="3"/>
  <c r="O17" i="3"/>
  <c r="W15" i="3"/>
  <c r="V7" i="3"/>
  <c r="U7" i="3"/>
  <c r="W7" i="3" s="1"/>
  <c r="U8" i="3"/>
  <c r="W8" i="3" s="1"/>
  <c r="V8" i="3"/>
  <c r="V14" i="3"/>
  <c r="V9" i="3"/>
  <c r="U9" i="3"/>
  <c r="W9" i="3" s="1"/>
  <c r="W5" i="3" l="1"/>
  <c r="U17" i="3"/>
  <c r="W17" i="3" s="1"/>
</calcChain>
</file>

<file path=xl/sharedStrings.xml><?xml version="1.0" encoding="utf-8"?>
<sst xmlns="http://schemas.openxmlformats.org/spreadsheetml/2006/main" count="105" uniqueCount="62">
  <si>
    <t>№</t>
  </si>
  <si>
    <t>Міжнародна непатентована назва лікарського засобу / Назва медичного виробу</t>
  </si>
  <si>
    <t>Форма випуску</t>
  </si>
  <si>
    <t>Цінова пропозиція фірми №1, з ПДВ за 1 одиницю, грн.</t>
  </si>
  <si>
    <t>шт</t>
  </si>
  <si>
    <t xml:space="preserve">Цінова пропозиція фірми №2,  з ПДВ, за 1 одиницю, грн. </t>
  </si>
  <si>
    <t>Загальна сума фірми №2, грн.</t>
  </si>
  <si>
    <t>Ціна середня, з ПДВ, грн.</t>
  </si>
  <si>
    <t>Загальна сума, грн.</t>
  </si>
  <si>
    <t>Загальна сума фірми №1, грн.</t>
  </si>
  <si>
    <t xml:space="preserve">Цінова пропозиція фірми №3,  з ПДВ, за 1 одиницю, грн. </t>
  </si>
  <si>
    <t>Загальна сума фірми №3, грн.</t>
  </si>
  <si>
    <t xml:space="preserve">НАЦІОНАЛЬНИЙ КЛАСИФІКАТОР УКРАЇНИ
Єдиний закупівельний словник ДК 021:2015  </t>
  </si>
  <si>
    <t>ВІДОМОСТІ ПРО 
ДЕРЖРЕЄСТРАЦІЮ</t>
  </si>
  <si>
    <t>Загальна кількість</t>
  </si>
  <si>
    <t>Цінова пропозиція фірми №1, без ПДВ за 1 одиницю, грн.</t>
  </si>
  <si>
    <t>Цінова пропозиція фірми №2, без ПДВ за 1 одиницю, грн.</t>
  </si>
  <si>
    <t>Код та назва національного класифікатору медичного виробу 
НК 024:2023</t>
  </si>
  <si>
    <t>Всього</t>
  </si>
  <si>
    <t xml:space="preserve">Цінова пропозиція фірми №3 без з ПДВ, за 1 одиницю, грн. </t>
  </si>
  <si>
    <t>Код ДК 021:2015 – 33696500-0 - Лабораторні реактиви</t>
  </si>
  <si>
    <t>56917 Численні CD-клітинні маркери IVD, антитіла</t>
  </si>
  <si>
    <t>Медико-технічні вимоги на закупівлю реагентів та витратних матеріалів для Референс-лабораторії з лабораторної діагностики онкогематологічних захворювань Українського Референс-центру з клінічної лабораторної діагностики та метрології ДНП "НДСЛ "Охматдит" МОЗ" України в 2025 році_Navios_ТКМ</t>
  </si>
  <si>
    <t>Розчин для промивання системи проточного цитофлюориметра</t>
  </si>
  <si>
    <t>Пробірки для проточного цитофлюориметра, 12х75 мм, блакитні</t>
  </si>
  <si>
    <t>Stem-Trol Control Cells, або еквівалент</t>
  </si>
  <si>
    <t>паков</t>
  </si>
  <si>
    <t>пач</t>
  </si>
  <si>
    <t>п/п</t>
  </si>
  <si>
    <t>59058 Миючий / очищуючий розчин ІВД, для автоматизованих / полуавтоматізіванних систем</t>
  </si>
  <si>
    <t>Код ДК 021:2015 - 33690000-3 - Лікарські засоби різні</t>
  </si>
  <si>
    <t>62225 - Ємність для лабораторного аналізатора ІВД</t>
  </si>
  <si>
    <t>56919 Числені СD-клітинні маркери ІВД, контрольний матеріал</t>
  </si>
  <si>
    <t>Лист від ТОВ ЮВІС №368-04/25</t>
  </si>
  <si>
    <t>Декларація про відповідність Технічному регламенту щодо медичних виробів для діагностики in vitro №0223</t>
  </si>
  <si>
    <t>Декларація про відповідність Технічному регламенту щодо медичних виробів для діагностики in vitro №0211</t>
  </si>
  <si>
    <t>Декларація про відповідність Технічному регламенту щодо медичних виробів для діагностики in vitro №0220</t>
  </si>
  <si>
    <t>Кон'юговане антитіло IOTest CD33 PC7, або еквівалент</t>
  </si>
  <si>
    <t>Декларація про відповідність Технічному регламенту щодо медичних виробів для діагностики in vitro
№0223</t>
  </si>
  <si>
    <t>Кон'юговане антитіло IOTest CD19 PC5, або еквівалент</t>
  </si>
  <si>
    <t>Кон'юговане антитіло IOTest CD24 APC, або еквівалент</t>
  </si>
  <si>
    <t>Кон'юговане антитіло IOTest CD34 PE, або еквівалент</t>
  </si>
  <si>
    <t>Кон'юговане антитіло IOTest CD34 ECD, або еквівалент</t>
  </si>
  <si>
    <t>Моноклональне антитіло CD127, мічене флюоресцентним барвником PE, або еквівалент</t>
  </si>
  <si>
    <t xml:space="preserve">IOTest Anti-Kappa-FITC
Кон’юговане антитіло  (100 тестів) </t>
  </si>
  <si>
    <t>Декларація про відповідність Технічному регламенту щодо медичних виробів для діагностики in vitro №0214</t>
  </si>
  <si>
    <t xml:space="preserve">IOTest Anti-Lambda- PE
Кон’юговане антитіло  (100 тестів) </t>
  </si>
  <si>
    <t>Моноклональне антитіло Ig M, мічене флюоресцентним барвником FITC, або еквівалент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</si>
  <si>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</si>
  <si>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</si>
  <si>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</si>
  <si>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</si>
  <si>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</si>
  <si>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</si>
  <si>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</si>
  <si>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</si>
  <si>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</si>
  <si>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</si>
  <si>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</si>
  <si>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Реагенти до проточних цитофлюориметрів Navios EX, CytoFLEX, Beckman Coulter:</t>
  </si>
  <si>
    <t>`15%</t>
  </si>
  <si>
    <t>ТОВ "ЮВІС" Дистрибютор (закрита система)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</si>
</sst>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_₴_-;\-* #,##0.00\ _₴_-;_-* &quot;-&quot;??\ _₴_-;_-@_-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name val="RotisSansSerif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2">
    <xf numFmtId="0" fontId="0" fillId="0" borderId="0"/>
    <xf numFmtId="0" fontId="13" fillId="0" borderId="0"/>
    <xf numFmtId="0" fontId="12" fillId="0" borderId="0"/>
    <xf numFmtId="0" fontId="16" fillId="0" borderId="0"/>
    <xf numFmtId="0" fontId="17" fillId="0" borderId="0"/>
    <xf numFmtId="0" fontId="11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27" fillId="9" borderId="1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0" fontId="28" fillId="0" borderId="0"/>
    <xf numFmtId="0" fontId="29" fillId="0" borderId="0"/>
    <xf numFmtId="0" fontId="30" fillId="0" borderId="0"/>
    <xf numFmtId="0" fontId="31" fillId="0" borderId="0" applyNumberFormat="0" applyFont="0" applyBorder="0" applyProtection="0"/>
    <xf numFmtId="0" fontId="3" fillId="0" borderId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7" applyNumberFormat="0" applyAlignment="0" applyProtection="0"/>
    <xf numFmtId="0" fontId="40" fillId="7" borderId="8" applyNumberFormat="0" applyAlignment="0" applyProtection="0"/>
    <xf numFmtId="0" fontId="41" fillId="7" borderId="7" applyNumberFormat="0" applyAlignment="0" applyProtection="0"/>
    <xf numFmtId="0" fontId="42" fillId="0" borderId="9" applyNumberFormat="0" applyFill="0" applyAlignment="0" applyProtection="0"/>
    <xf numFmtId="0" fontId="43" fillId="8" borderId="10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4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4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4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4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4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7" fillId="0" borderId="0" applyFont="0" applyFill="0" applyBorder="0" applyAlignment="0" applyProtection="0"/>
  </cellStyleXfs>
  <cellXfs count="40">
    <xf numFmtId="0" fontId="0" fillId="0" borderId="0" xfId="0"/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15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4" fontId="15" fillId="0" borderId="1" xfId="0" applyNumberFormat="1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 wrapText="1"/>
    </xf>
    <xf numFmtId="4" fontId="49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164" fontId="50" fillId="2" borderId="1" xfId="291" applyFont="1" applyFill="1" applyBorder="1" applyAlignment="1">
      <alignment horizontal="center" vertical="center" wrapText="1"/>
    </xf>
    <xf numFmtId="2" fontId="5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20" fillId="0" borderId="1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</cellXfs>
  <cellStyles count="292">
    <cellStyle name="20% — акцент1 2" xfId="147" xr:uid="{1EC5AAD5-CFFC-4CAB-B0E9-7579309F9516}"/>
    <cellStyle name="20% — акцент2 2" xfId="151" xr:uid="{EDB6D43B-87E6-4E53-B48B-F995BABE4811}"/>
    <cellStyle name="20% — акцент3 2" xfId="155" xr:uid="{38553828-BDCF-4DFE-A0B1-E1A459D32EBC}"/>
    <cellStyle name="20% — акцент4 2" xfId="159" xr:uid="{A1CD330F-D715-4DC6-BF8B-058FA7FCB21E}"/>
    <cellStyle name="20% — акцент5 2" xfId="163" xr:uid="{8F2A3A47-BBAE-4F0C-AAA2-56AFB274BA78}"/>
    <cellStyle name="20% — акцент6 2" xfId="167" xr:uid="{F0CE2788-6F08-4E68-BFC2-31781C8093C2}"/>
    <cellStyle name="40% — акцент1 2" xfId="148" xr:uid="{F1913221-2396-4892-B6B0-782D98603AD1}"/>
    <cellStyle name="40% — акцент2 2" xfId="152" xr:uid="{66FDABFC-D624-4177-8C3A-8DDB1016648A}"/>
    <cellStyle name="40% — акцент3 2" xfId="156" xr:uid="{367A5730-1A9B-4232-8933-B9515429DF63}"/>
    <cellStyle name="40% — акцент4 2" xfId="160" xr:uid="{8C5874E6-EB0A-414D-9810-0DCC78F10ED2}"/>
    <cellStyle name="40% — акцент5 2" xfId="164" xr:uid="{2E9862CF-F2BB-4149-83CB-7F92926EE8CB}"/>
    <cellStyle name="40% — акцент6 2" xfId="168" xr:uid="{773370C4-EA0F-461A-989B-50511A9D4AEB}"/>
    <cellStyle name="60% — акцент1 2" xfId="149" xr:uid="{1A3A325C-E7C1-45AB-BCD1-622D78908320}"/>
    <cellStyle name="60% — акцент2 2" xfId="153" xr:uid="{59142DDB-D0F3-4118-986A-4D9DD403797A}"/>
    <cellStyle name="60% — акцент3 2" xfId="157" xr:uid="{173BC49B-EB25-4D72-ADBD-76942B4C21AF}"/>
    <cellStyle name="60% — акцент4 2" xfId="161" xr:uid="{1DA2FEDF-FC7F-462B-9D27-54113BB9049A}"/>
    <cellStyle name="60% — акцент5 2" xfId="165" xr:uid="{C71A6BC7-7CA0-427A-9CAF-20F7AB18A88E}"/>
    <cellStyle name="60% — акцент6 2" xfId="169" xr:uid="{BAD5A557-8BAA-4DBD-A014-53EC9D4FD088}"/>
    <cellStyle name="Excel Built-in Normal" xfId="70" xr:uid="{8AAAF295-CA9D-4A8C-95DB-9C9E372E3124}"/>
    <cellStyle name="Акцент1 2" xfId="146" xr:uid="{3E66CFE6-9CF4-4ECB-9205-FA26D49E6783}"/>
    <cellStyle name="Акцент2 2" xfId="150" xr:uid="{DA7559C9-BF23-484E-ABE1-57881BAB2E1D}"/>
    <cellStyle name="Акцент3 2" xfId="154" xr:uid="{67C401E3-37DC-43FE-A007-0E0C523A249A}"/>
    <cellStyle name="Акцент4 2" xfId="158" xr:uid="{3AA5B2AC-D177-4246-95BC-5083818FBCFC}"/>
    <cellStyle name="Акцент5 2" xfId="162" xr:uid="{343BDBE8-E45E-4E6B-9E56-BE992D516178}"/>
    <cellStyle name="Акцент6 2" xfId="166" xr:uid="{26441F11-3EA3-44C1-9F13-FBE7FCE45021}"/>
    <cellStyle name="Ввод  2" xfId="138" xr:uid="{BD65EFA0-7294-4314-B8FC-8D9C823641E9}"/>
    <cellStyle name="Відсотковий 2" xfId="122" xr:uid="{FFDB31BC-03DC-4494-BB50-BB1B4714C688}"/>
    <cellStyle name="Відсотковий 2 2" xfId="282" xr:uid="{CF5056B0-73FE-4D7D-8078-E4D406E94CC0}"/>
    <cellStyle name="Відсотковий 3" xfId="129" xr:uid="{FECDDC41-2C61-431B-965B-2C823E3EB60A}"/>
    <cellStyle name="Відсотковий 3 2" xfId="284" xr:uid="{002F7C2F-FEFD-4913-A54F-8E7EFA03F997}"/>
    <cellStyle name="Вывод 2" xfId="139" xr:uid="{7804CFEE-FB46-4874-8E0B-0CF2BFB69DEA}"/>
    <cellStyle name="Вычисление 2" xfId="140" xr:uid="{833C24BE-E829-441F-BAD0-A27C63AB81C4}"/>
    <cellStyle name="Заголовок 1 2" xfId="131" xr:uid="{96091C6C-992E-426E-A731-05367B9B0782}"/>
    <cellStyle name="Заголовок 2 2" xfId="132" xr:uid="{FD490617-959A-43E1-BFCC-622F5D2C4468}"/>
    <cellStyle name="Заголовок 3 2" xfId="133" xr:uid="{81050B59-C1B5-4262-98AE-F899DF182896}"/>
    <cellStyle name="Заголовок 4 2" xfId="134" xr:uid="{C08EF4C5-E10E-4721-8CCD-5C9D9E96EAB0}"/>
    <cellStyle name="Звичайний" xfId="0" builtinId="0"/>
    <cellStyle name="Звичайний 2" xfId="3" xr:uid="{00000000-0005-0000-0000-000031000000}"/>
    <cellStyle name="Звичайний 2 2" xfId="16" xr:uid="{00000000-0005-0000-0000-000032000000}"/>
    <cellStyle name="Звичайний 2 3" xfId="125" xr:uid="{D946064A-F7A0-4372-A59A-84C08CF9CCEF}"/>
    <cellStyle name="Звичайний 3" xfId="4" xr:uid="{00000000-0005-0000-0000-000032000000}"/>
    <cellStyle name="Звичайний 3 2" xfId="7" xr:uid="{00000000-0005-0000-0000-000032000000}"/>
    <cellStyle name="Звичайний 4" xfId="126" xr:uid="{86F832A7-CF40-404F-94B2-867577DB3CE6}"/>
    <cellStyle name="Звичайний 5" xfId="2" xr:uid="{D277DDC2-E596-4F37-9862-512ED8E9F51B}"/>
    <cellStyle name="Звичайний 5 10" xfId="171" xr:uid="{84F5C652-74D6-46C5-A3BE-B994BE065F16}"/>
    <cellStyle name="Звичайний 5 11" xfId="286" xr:uid="{D277DDC2-E596-4F37-9862-512ED8E9F51B}"/>
    <cellStyle name="Звичайний 5 2" xfId="6" xr:uid="{D277DDC2-E596-4F37-9862-512ED8E9F51B}"/>
    <cellStyle name="Звичайний 5 2 2" xfId="13" xr:uid="{D277DDC2-E596-4F37-9862-512ED8E9F51B}"/>
    <cellStyle name="Звичайний 5 2 2 2" xfId="30" xr:uid="{D277DDC2-E596-4F37-9862-512ED8E9F51B}"/>
    <cellStyle name="Звичайний 5 2 2 2 2" xfId="55" xr:uid="{D277DDC2-E596-4F37-9862-512ED8E9F51B}"/>
    <cellStyle name="Звичайний 5 2 2 2 2 2" xfId="119" xr:uid="{D277DDC2-E596-4F37-9862-512ED8E9F51B}"/>
    <cellStyle name="Звичайний 5 2 2 2 2 2 2" xfId="279" xr:uid="{43A77264-890F-4D0A-B0E8-E8A38A55347B}"/>
    <cellStyle name="Звичайний 5 2 2 2 2 3" xfId="217" xr:uid="{E58806BF-A73D-469E-9877-9DEF76A8EAA5}"/>
    <cellStyle name="Звичайний 5 2 2 2 3" xfId="94" xr:uid="{D277DDC2-E596-4F37-9862-512ED8E9F51B}"/>
    <cellStyle name="Звичайний 5 2 2 2 3 2" xfId="254" xr:uid="{E8ED9D0E-DF8C-496F-87D0-745CF5D5B190}"/>
    <cellStyle name="Звичайний 5 2 2 2 4" xfId="192" xr:uid="{7BC66A78-B7D3-4080-9865-1CCE39BA839B}"/>
    <cellStyle name="Звичайний 5 2 2 3" xfId="43" xr:uid="{D277DDC2-E596-4F37-9862-512ED8E9F51B}"/>
    <cellStyle name="Звичайний 5 2 2 3 2" xfId="107" xr:uid="{D277DDC2-E596-4F37-9862-512ED8E9F51B}"/>
    <cellStyle name="Звичайний 5 2 2 3 2 2" xfId="267" xr:uid="{0E9558EC-8719-4A57-970F-19CDD83CBA08}"/>
    <cellStyle name="Звичайний 5 2 2 3 3" xfId="205" xr:uid="{E3191F3B-729B-4B57-A7D8-4426BC0E0D90}"/>
    <cellStyle name="Звичайний 5 2 2 4" xfId="81" xr:uid="{D277DDC2-E596-4F37-9862-512ED8E9F51B}"/>
    <cellStyle name="Звичайний 5 2 2 4 2" xfId="241" xr:uid="{9905C396-B208-4413-B3E0-B06A1B31FE72}"/>
    <cellStyle name="Звичайний 5 2 2 5" xfId="179" xr:uid="{99CBD661-0DC4-4A61-8F33-16F3D8E13956}"/>
    <cellStyle name="Звичайний 5 2 3" xfId="24" xr:uid="{D277DDC2-E596-4F37-9862-512ED8E9F51B}"/>
    <cellStyle name="Звичайний 5 2 3 2" xfId="49" xr:uid="{D277DDC2-E596-4F37-9862-512ED8E9F51B}"/>
    <cellStyle name="Звичайний 5 2 3 2 2" xfId="113" xr:uid="{D277DDC2-E596-4F37-9862-512ED8E9F51B}"/>
    <cellStyle name="Звичайний 5 2 3 2 2 2" xfId="273" xr:uid="{629D97A3-3CAA-45AE-9A90-3A0DAA97839E}"/>
    <cellStyle name="Звичайний 5 2 3 2 3" xfId="211" xr:uid="{70773BA7-36F4-4CDD-B667-E08F350F419B}"/>
    <cellStyle name="Звичайний 5 2 3 3" xfId="88" xr:uid="{D277DDC2-E596-4F37-9862-512ED8E9F51B}"/>
    <cellStyle name="Звичайний 5 2 3 3 2" xfId="248" xr:uid="{87F57D68-6900-4606-8370-2184F1BF7950}"/>
    <cellStyle name="Звичайний 5 2 3 4" xfId="186" xr:uid="{30CA5D87-B5D5-4A4C-B338-8FB25768FF8B}"/>
    <cellStyle name="Звичайний 5 2 4" xfId="37" xr:uid="{D277DDC2-E596-4F37-9862-512ED8E9F51B}"/>
    <cellStyle name="Звичайний 5 2 4 2" xfId="101" xr:uid="{D277DDC2-E596-4F37-9862-512ED8E9F51B}"/>
    <cellStyle name="Звичайний 5 2 4 2 2" xfId="261" xr:uid="{381FD666-34ED-4FD9-9D85-E815A6E221DC}"/>
    <cellStyle name="Звичайний 5 2 4 3" xfId="199" xr:uid="{87E6CA97-8D24-41E9-A02D-BBA092B0B6C8}"/>
    <cellStyle name="Звичайний 5 2 5" xfId="61" xr:uid="{D277DDC2-E596-4F37-9862-512ED8E9F51B}"/>
    <cellStyle name="Звичайний 5 2 5 2" xfId="223" xr:uid="{ED91915E-EEDB-42B0-9FF2-EA4468E0186E}"/>
    <cellStyle name="Звичайний 5 2 6" xfId="67" xr:uid="{D277DDC2-E596-4F37-9862-512ED8E9F51B}"/>
    <cellStyle name="Звичайний 5 2 6 2" xfId="229" xr:uid="{B0BF4405-C375-4E35-8EF3-C2AEFBAF899A}"/>
    <cellStyle name="Звичайний 5 2 7" xfId="75" xr:uid="{D277DDC2-E596-4F37-9862-512ED8E9F51B}"/>
    <cellStyle name="Звичайний 5 2 7 2" xfId="235" xr:uid="{10ED2828-B296-4405-A88E-1CCC45C363BF}"/>
    <cellStyle name="Звичайний 5 2 8" xfId="173" xr:uid="{57E6D133-EE8A-43D0-A9C2-4554B05E8599}"/>
    <cellStyle name="Звичайний 5 2 9" xfId="288" xr:uid="{D277DDC2-E596-4F37-9862-512ED8E9F51B}"/>
    <cellStyle name="Звичайний 5 3" xfId="9" xr:uid="{D277DDC2-E596-4F37-9862-512ED8E9F51B}"/>
    <cellStyle name="Звичайний 5 3 2" xfId="15" xr:uid="{D277DDC2-E596-4F37-9862-512ED8E9F51B}"/>
    <cellStyle name="Звичайний 5 3 2 2" xfId="32" xr:uid="{D277DDC2-E596-4F37-9862-512ED8E9F51B}"/>
    <cellStyle name="Звичайний 5 3 2 2 2" xfId="57" xr:uid="{D277DDC2-E596-4F37-9862-512ED8E9F51B}"/>
    <cellStyle name="Звичайний 5 3 2 2 2 2" xfId="121" xr:uid="{D277DDC2-E596-4F37-9862-512ED8E9F51B}"/>
    <cellStyle name="Звичайний 5 3 2 2 2 2 2" xfId="281" xr:uid="{4FD3916B-43F6-426B-AED6-91BFDA3F1EA8}"/>
    <cellStyle name="Звичайний 5 3 2 2 2 3" xfId="219" xr:uid="{2BA8A8FA-3B50-4C1A-A39F-67F8C3B15138}"/>
    <cellStyle name="Звичайний 5 3 2 2 3" xfId="96" xr:uid="{D277DDC2-E596-4F37-9862-512ED8E9F51B}"/>
    <cellStyle name="Звичайний 5 3 2 2 3 2" xfId="256" xr:uid="{93571962-4C54-4869-A78F-BA1463ECCAEE}"/>
    <cellStyle name="Звичайний 5 3 2 2 4" xfId="194" xr:uid="{3A239196-BEAF-4577-A487-61A478288131}"/>
    <cellStyle name="Звичайний 5 3 2 3" xfId="45" xr:uid="{D277DDC2-E596-4F37-9862-512ED8E9F51B}"/>
    <cellStyle name="Звичайний 5 3 2 3 2" xfId="109" xr:uid="{D277DDC2-E596-4F37-9862-512ED8E9F51B}"/>
    <cellStyle name="Звичайний 5 3 2 3 2 2" xfId="269" xr:uid="{8EE32209-F4C4-4A95-9139-1F3DD802C493}"/>
    <cellStyle name="Звичайний 5 3 2 3 3" xfId="207" xr:uid="{4E08580A-B5FE-4D6F-856C-E466E790BF31}"/>
    <cellStyle name="Звичайний 5 3 2 4" xfId="83" xr:uid="{D277DDC2-E596-4F37-9862-512ED8E9F51B}"/>
    <cellStyle name="Звичайний 5 3 2 4 2" xfId="243" xr:uid="{0656D672-E25C-4E26-9A3A-37C19DCB70DC}"/>
    <cellStyle name="Звичайний 5 3 2 5" xfId="181" xr:uid="{522C462C-935D-4610-978F-7E7A061E4223}"/>
    <cellStyle name="Звичайний 5 3 3" xfId="26" xr:uid="{D277DDC2-E596-4F37-9862-512ED8E9F51B}"/>
    <cellStyle name="Звичайний 5 3 3 2" xfId="51" xr:uid="{D277DDC2-E596-4F37-9862-512ED8E9F51B}"/>
    <cellStyle name="Звичайний 5 3 3 2 2" xfId="115" xr:uid="{D277DDC2-E596-4F37-9862-512ED8E9F51B}"/>
    <cellStyle name="Звичайний 5 3 3 2 2 2" xfId="275" xr:uid="{8C170C97-502B-4E4E-AEED-B473F1CD7F68}"/>
    <cellStyle name="Звичайний 5 3 3 2 3" xfId="213" xr:uid="{8472F285-9333-4857-8C29-B2C87D8E7C0C}"/>
    <cellStyle name="Звичайний 5 3 3 3" xfId="90" xr:uid="{D277DDC2-E596-4F37-9862-512ED8E9F51B}"/>
    <cellStyle name="Звичайний 5 3 3 3 2" xfId="250" xr:uid="{CED9B43F-75F1-4C70-B0B0-74976044CFEC}"/>
    <cellStyle name="Звичайний 5 3 3 4" xfId="188" xr:uid="{129955A6-387D-4761-81D7-966BF92E262F}"/>
    <cellStyle name="Звичайний 5 3 4" xfId="39" xr:uid="{D277DDC2-E596-4F37-9862-512ED8E9F51B}"/>
    <cellStyle name="Звичайний 5 3 4 2" xfId="103" xr:uid="{D277DDC2-E596-4F37-9862-512ED8E9F51B}"/>
    <cellStyle name="Звичайний 5 3 4 2 2" xfId="263" xr:uid="{25DC35C8-1496-40FD-B156-651C1EC8D625}"/>
    <cellStyle name="Звичайний 5 3 4 3" xfId="201" xr:uid="{4AA09294-2D7F-47B7-8C4E-A391092CA821}"/>
    <cellStyle name="Звичайний 5 3 5" xfId="63" xr:uid="{D277DDC2-E596-4F37-9862-512ED8E9F51B}"/>
    <cellStyle name="Звичайний 5 3 5 2" xfId="225" xr:uid="{82212357-38D1-4EA1-A67D-E00C57248045}"/>
    <cellStyle name="Звичайний 5 3 6" xfId="69" xr:uid="{D277DDC2-E596-4F37-9862-512ED8E9F51B}"/>
    <cellStyle name="Звичайний 5 3 6 2" xfId="231" xr:uid="{26772716-A585-4953-994A-991E6DD14903}"/>
    <cellStyle name="Звичайний 5 3 7" xfId="77" xr:uid="{D277DDC2-E596-4F37-9862-512ED8E9F51B}"/>
    <cellStyle name="Звичайний 5 3 7 2" xfId="237" xr:uid="{463F3C6F-ACAD-4EC4-8E01-ED803B8E0473}"/>
    <cellStyle name="Звичайний 5 3 8" xfId="175" xr:uid="{E377AA52-5FD1-45E5-8D10-8D8390B32811}"/>
    <cellStyle name="Звичайний 5 3 9" xfId="290" xr:uid="{D277DDC2-E596-4F37-9862-512ED8E9F51B}"/>
    <cellStyle name="Звичайний 5 4" xfId="11" xr:uid="{D277DDC2-E596-4F37-9862-512ED8E9F51B}"/>
    <cellStyle name="Звичайний 5 4 2" xfId="28" xr:uid="{D277DDC2-E596-4F37-9862-512ED8E9F51B}"/>
    <cellStyle name="Звичайний 5 4 2 2" xfId="53" xr:uid="{D277DDC2-E596-4F37-9862-512ED8E9F51B}"/>
    <cellStyle name="Звичайний 5 4 2 2 2" xfId="117" xr:uid="{D277DDC2-E596-4F37-9862-512ED8E9F51B}"/>
    <cellStyle name="Звичайний 5 4 2 2 2 2" xfId="277" xr:uid="{FE3DAC61-AE38-4128-9567-A6D2CC2FC3A0}"/>
    <cellStyle name="Звичайний 5 4 2 2 3" xfId="215" xr:uid="{6D9A49A8-ED01-47BD-8ED2-8AE76627C877}"/>
    <cellStyle name="Звичайний 5 4 2 3" xfId="92" xr:uid="{D277DDC2-E596-4F37-9862-512ED8E9F51B}"/>
    <cellStyle name="Звичайний 5 4 2 3 2" xfId="252" xr:uid="{5DB82008-6765-42F4-B9F4-7D8DCE3AF605}"/>
    <cellStyle name="Звичайний 5 4 2 4" xfId="190" xr:uid="{224F3F45-B1C1-4483-B95A-F190994828DF}"/>
    <cellStyle name="Звичайний 5 4 3" xfId="41" xr:uid="{D277DDC2-E596-4F37-9862-512ED8E9F51B}"/>
    <cellStyle name="Звичайний 5 4 3 2" xfId="105" xr:uid="{D277DDC2-E596-4F37-9862-512ED8E9F51B}"/>
    <cellStyle name="Звичайний 5 4 3 2 2" xfId="265" xr:uid="{02FF2038-1FEF-4AF1-97C6-FF9DC32BCE39}"/>
    <cellStyle name="Звичайний 5 4 3 3" xfId="203" xr:uid="{1693E587-6EB9-4C27-905C-E4C3C246916E}"/>
    <cellStyle name="Звичайний 5 4 4" xfId="79" xr:uid="{D277DDC2-E596-4F37-9862-512ED8E9F51B}"/>
    <cellStyle name="Звичайний 5 4 4 2" xfId="239" xr:uid="{085DDEC5-248C-4A51-B7BF-BB09DC2C596A}"/>
    <cellStyle name="Звичайний 5 4 5" xfId="177" xr:uid="{CBF245D9-1964-4B10-AF6E-A883CD1D362E}"/>
    <cellStyle name="Звичайний 5 5" xfId="22" xr:uid="{D277DDC2-E596-4F37-9862-512ED8E9F51B}"/>
    <cellStyle name="Звичайний 5 5 2" xfId="47" xr:uid="{D277DDC2-E596-4F37-9862-512ED8E9F51B}"/>
    <cellStyle name="Звичайний 5 5 2 2" xfId="111" xr:uid="{D277DDC2-E596-4F37-9862-512ED8E9F51B}"/>
    <cellStyle name="Звичайний 5 5 2 2 2" xfId="271" xr:uid="{EB1110FF-7727-4086-BA84-75306C746376}"/>
    <cellStyle name="Звичайний 5 5 2 3" xfId="209" xr:uid="{086C8B4D-B2C9-4E46-9479-1D2A314754FE}"/>
    <cellStyle name="Звичайний 5 5 3" xfId="86" xr:uid="{D277DDC2-E596-4F37-9862-512ED8E9F51B}"/>
    <cellStyle name="Звичайний 5 5 3 2" xfId="246" xr:uid="{C5502157-0D88-4F18-A02E-966F38AB14B6}"/>
    <cellStyle name="Звичайний 5 5 4" xfId="184" xr:uid="{86F6EF20-C517-4701-ACAB-9F69B43C3DDE}"/>
    <cellStyle name="Звичайний 5 6" xfId="35" xr:uid="{D277DDC2-E596-4F37-9862-512ED8E9F51B}"/>
    <cellStyle name="Звичайний 5 6 2" xfId="99" xr:uid="{D277DDC2-E596-4F37-9862-512ED8E9F51B}"/>
    <cellStyle name="Звичайний 5 6 2 2" xfId="259" xr:uid="{4DFCBB09-0BA5-42A5-B054-BC5A86214265}"/>
    <cellStyle name="Звичайний 5 6 3" xfId="197" xr:uid="{5245E1E6-CB65-40C2-BB6D-D494DC61620D}"/>
    <cellStyle name="Звичайний 5 7" xfId="59" xr:uid="{D277DDC2-E596-4F37-9862-512ED8E9F51B}"/>
    <cellStyle name="Звичайний 5 7 2" xfId="221" xr:uid="{3F410977-81A9-4F1D-9039-7C3381780C77}"/>
    <cellStyle name="Звичайний 5 8" xfId="65" xr:uid="{D277DDC2-E596-4F37-9862-512ED8E9F51B}"/>
    <cellStyle name="Звичайний 5 8 2" xfId="227" xr:uid="{BE4FEC51-771B-4C3F-8CD6-CBA3C950B9D1}"/>
    <cellStyle name="Звичайний 5 9" xfId="73" xr:uid="{D277DDC2-E596-4F37-9862-512ED8E9F51B}"/>
    <cellStyle name="Звичайний 5 9 2" xfId="233" xr:uid="{74CF0ED4-E25D-4A0F-B95E-8EAFA87E9330}"/>
    <cellStyle name="Звичайний 6" xfId="128" xr:uid="{B52C81C9-3419-43E5-BE85-81B0E6388614}"/>
    <cellStyle name="Звичайний 6 2" xfId="283" xr:uid="{B90906DD-B05F-4D43-A69D-92BB5BCE7790}"/>
    <cellStyle name="Итог 2" xfId="145" xr:uid="{04905817-891A-4F1F-860A-E650599AE7E2}"/>
    <cellStyle name="Контрольная ячейка 2" xfId="142" xr:uid="{E1B02E9A-AC38-4F13-8E22-D0F248EC1CCA}"/>
    <cellStyle name="Название 2" xfId="130" xr:uid="{BFF50241-58DB-4F7E-95EC-E897823825DD}"/>
    <cellStyle name="Нейтральный 2" xfId="137" xr:uid="{625DBA28-1ABD-4927-AE2B-422D693CAB2B}"/>
    <cellStyle name="Обычный 10 2" xfId="127" xr:uid="{A5D43646-56E1-4EF1-890B-D1EAFC9F09DC}"/>
    <cellStyle name="Обычный 2" xfId="17" xr:uid="{00000000-0005-0000-0000-000033000000}"/>
    <cellStyle name="Обычный 2 2" xfId="18" xr:uid="{00000000-0005-0000-0000-000034000000}"/>
    <cellStyle name="Обычный 2 2 2" xfId="124" xr:uid="{0EF810AF-8E6A-4712-81C2-329BFA2A25DB}"/>
    <cellStyle name="Обычный 2 3" xfId="123" xr:uid="{F46DB49D-1D58-4A95-A4FA-02F929BE6B68}"/>
    <cellStyle name="Обычный 3" xfId="19" xr:uid="{00000000-0005-0000-0000-000035000000}"/>
    <cellStyle name="Обычный 9" xfId="1" xr:uid="{44B3C59D-D225-4A62-8BAF-0B7B6E998584}"/>
    <cellStyle name="Обычный 9 10" xfId="72" xr:uid="{44B3C59D-D225-4A62-8BAF-0B7B6E998584}"/>
    <cellStyle name="Обычный 9 10 2" xfId="232" xr:uid="{6F6DC59B-167B-4668-B254-0DAED5BDFCE9}"/>
    <cellStyle name="Обычный 9 11" xfId="170" xr:uid="{1F15C241-1CB0-4EE7-9C54-B1C4D65728EC}"/>
    <cellStyle name="Обычный 9 12" xfId="285" xr:uid="{44B3C59D-D225-4A62-8BAF-0B7B6E998584}"/>
    <cellStyle name="Обычный 9 2" xfId="5" xr:uid="{44B3C59D-D225-4A62-8BAF-0B7B6E998584}"/>
    <cellStyle name="Обычный 9 2 2" xfId="12" xr:uid="{44B3C59D-D225-4A62-8BAF-0B7B6E998584}"/>
    <cellStyle name="Обычный 9 2 2 2" xfId="29" xr:uid="{44B3C59D-D225-4A62-8BAF-0B7B6E998584}"/>
    <cellStyle name="Обычный 9 2 2 2 2" xfId="54" xr:uid="{44B3C59D-D225-4A62-8BAF-0B7B6E998584}"/>
    <cellStyle name="Обычный 9 2 2 2 2 2" xfId="118" xr:uid="{44B3C59D-D225-4A62-8BAF-0B7B6E998584}"/>
    <cellStyle name="Обычный 9 2 2 2 2 2 2" xfId="278" xr:uid="{077936C2-2086-4DC2-B997-5511B1E95B76}"/>
    <cellStyle name="Обычный 9 2 2 2 2 3" xfId="216" xr:uid="{45F29060-4C19-4FA6-8C61-8BCCEA862703}"/>
    <cellStyle name="Обычный 9 2 2 2 3" xfId="93" xr:uid="{44B3C59D-D225-4A62-8BAF-0B7B6E998584}"/>
    <cellStyle name="Обычный 9 2 2 2 3 2" xfId="253" xr:uid="{7E81DC39-0A96-451B-8EA6-87D7E2563633}"/>
    <cellStyle name="Обычный 9 2 2 2 4" xfId="191" xr:uid="{BEFE1304-99B5-4BF3-A645-9CAC7B1965F7}"/>
    <cellStyle name="Обычный 9 2 2 3" xfId="42" xr:uid="{44B3C59D-D225-4A62-8BAF-0B7B6E998584}"/>
    <cellStyle name="Обычный 9 2 2 3 2" xfId="106" xr:uid="{44B3C59D-D225-4A62-8BAF-0B7B6E998584}"/>
    <cellStyle name="Обычный 9 2 2 3 2 2" xfId="266" xr:uid="{E2C1D373-DDEC-4D77-B884-941C1DDC037B}"/>
    <cellStyle name="Обычный 9 2 2 3 3" xfId="204" xr:uid="{9EA145B5-479E-4DE0-A78C-B9A25C035D46}"/>
    <cellStyle name="Обычный 9 2 2 4" xfId="80" xr:uid="{44B3C59D-D225-4A62-8BAF-0B7B6E998584}"/>
    <cellStyle name="Обычный 9 2 2 4 2" xfId="240" xr:uid="{441AFBD3-AFEC-4F3D-9ADF-2AE2BB4374A0}"/>
    <cellStyle name="Обычный 9 2 2 5" xfId="178" xr:uid="{07B244B6-B911-4968-A6B5-3731724B56EF}"/>
    <cellStyle name="Обычный 9 2 3" xfId="23" xr:uid="{44B3C59D-D225-4A62-8BAF-0B7B6E998584}"/>
    <cellStyle name="Обычный 9 2 3 2" xfId="48" xr:uid="{44B3C59D-D225-4A62-8BAF-0B7B6E998584}"/>
    <cellStyle name="Обычный 9 2 3 2 2" xfId="112" xr:uid="{44B3C59D-D225-4A62-8BAF-0B7B6E998584}"/>
    <cellStyle name="Обычный 9 2 3 2 2 2" xfId="272" xr:uid="{AF44125C-78AF-48AE-A77E-5AB03B12E0E6}"/>
    <cellStyle name="Обычный 9 2 3 2 3" xfId="210" xr:uid="{5C0E3D54-5B22-4E0B-9B4E-D873053507E4}"/>
    <cellStyle name="Обычный 9 2 3 3" xfId="87" xr:uid="{44B3C59D-D225-4A62-8BAF-0B7B6E998584}"/>
    <cellStyle name="Обычный 9 2 3 3 2" xfId="247" xr:uid="{BF384648-F7C7-4C88-BC5F-CDDEF1B1C3EC}"/>
    <cellStyle name="Обычный 9 2 3 4" xfId="185" xr:uid="{3808D79E-E71D-42FA-8284-6C9AD02B22C0}"/>
    <cellStyle name="Обычный 9 2 4" xfId="36" xr:uid="{44B3C59D-D225-4A62-8BAF-0B7B6E998584}"/>
    <cellStyle name="Обычный 9 2 4 2" xfId="100" xr:uid="{44B3C59D-D225-4A62-8BAF-0B7B6E998584}"/>
    <cellStyle name="Обычный 9 2 4 2 2" xfId="260" xr:uid="{2CF428F7-27A7-4FC3-B238-863A7109A268}"/>
    <cellStyle name="Обычный 9 2 4 3" xfId="198" xr:uid="{65CBAEE6-31AD-452A-AB67-7805BD929A1B}"/>
    <cellStyle name="Обычный 9 2 5" xfId="60" xr:uid="{44B3C59D-D225-4A62-8BAF-0B7B6E998584}"/>
    <cellStyle name="Обычный 9 2 5 2" xfId="222" xr:uid="{5D84B3BD-385C-4B4E-AF92-867528126219}"/>
    <cellStyle name="Обычный 9 2 6" xfId="66" xr:uid="{44B3C59D-D225-4A62-8BAF-0B7B6E998584}"/>
    <cellStyle name="Обычный 9 2 6 2" xfId="228" xr:uid="{5CBCD835-1DE2-463C-AE98-3BE06D24A47F}"/>
    <cellStyle name="Обычный 9 2 7" xfId="74" xr:uid="{44B3C59D-D225-4A62-8BAF-0B7B6E998584}"/>
    <cellStyle name="Обычный 9 2 7 2" xfId="234" xr:uid="{9E04121F-BCEF-4984-B80A-320979A8654A}"/>
    <cellStyle name="Обычный 9 2 8" xfId="172" xr:uid="{84C0F5B3-9B66-41EC-A0BC-056B6C5B91D8}"/>
    <cellStyle name="Обычный 9 2 9" xfId="287" xr:uid="{44B3C59D-D225-4A62-8BAF-0B7B6E998584}"/>
    <cellStyle name="Обычный 9 3" xfId="8" xr:uid="{44B3C59D-D225-4A62-8BAF-0B7B6E998584}"/>
    <cellStyle name="Обычный 9 3 2" xfId="14" xr:uid="{44B3C59D-D225-4A62-8BAF-0B7B6E998584}"/>
    <cellStyle name="Обычный 9 3 2 2" xfId="31" xr:uid="{44B3C59D-D225-4A62-8BAF-0B7B6E998584}"/>
    <cellStyle name="Обычный 9 3 2 2 2" xfId="56" xr:uid="{44B3C59D-D225-4A62-8BAF-0B7B6E998584}"/>
    <cellStyle name="Обычный 9 3 2 2 2 2" xfId="120" xr:uid="{44B3C59D-D225-4A62-8BAF-0B7B6E998584}"/>
    <cellStyle name="Обычный 9 3 2 2 2 2 2" xfId="280" xr:uid="{6C0408DC-19E4-437C-A17D-2CB953E1239F}"/>
    <cellStyle name="Обычный 9 3 2 2 2 3" xfId="218" xr:uid="{8D2E8AC7-A73B-423E-822B-6ED2E79A1ACA}"/>
    <cellStyle name="Обычный 9 3 2 2 3" xfId="95" xr:uid="{44B3C59D-D225-4A62-8BAF-0B7B6E998584}"/>
    <cellStyle name="Обычный 9 3 2 2 3 2" xfId="255" xr:uid="{A678AE37-7FE9-4BD9-A490-D8A0839D6AF5}"/>
    <cellStyle name="Обычный 9 3 2 2 4" xfId="193" xr:uid="{43580B63-ACB4-4B88-A64D-D252B3449325}"/>
    <cellStyle name="Обычный 9 3 2 3" xfId="44" xr:uid="{44B3C59D-D225-4A62-8BAF-0B7B6E998584}"/>
    <cellStyle name="Обычный 9 3 2 3 2" xfId="108" xr:uid="{44B3C59D-D225-4A62-8BAF-0B7B6E998584}"/>
    <cellStyle name="Обычный 9 3 2 3 2 2" xfId="268" xr:uid="{0C04B4AE-90E8-4AC2-80A0-2DB4EA9E5EDF}"/>
    <cellStyle name="Обычный 9 3 2 3 3" xfId="206" xr:uid="{7AE72EAC-7221-406D-A577-50585C025D69}"/>
    <cellStyle name="Обычный 9 3 2 4" xfId="82" xr:uid="{44B3C59D-D225-4A62-8BAF-0B7B6E998584}"/>
    <cellStyle name="Обычный 9 3 2 4 2" xfId="242" xr:uid="{ABFBEA37-8DB7-4011-AC01-0CB5342727F0}"/>
    <cellStyle name="Обычный 9 3 2 5" xfId="180" xr:uid="{6BE58914-CDF2-493A-92A8-AC43E99711C8}"/>
    <cellStyle name="Обычный 9 3 3" xfId="25" xr:uid="{44B3C59D-D225-4A62-8BAF-0B7B6E998584}"/>
    <cellStyle name="Обычный 9 3 3 2" xfId="50" xr:uid="{44B3C59D-D225-4A62-8BAF-0B7B6E998584}"/>
    <cellStyle name="Обычный 9 3 3 2 2" xfId="114" xr:uid="{44B3C59D-D225-4A62-8BAF-0B7B6E998584}"/>
    <cellStyle name="Обычный 9 3 3 2 2 2" xfId="274" xr:uid="{FCAEB6A9-CEA1-4BE9-81FF-565FC70E86F8}"/>
    <cellStyle name="Обычный 9 3 3 2 3" xfId="212" xr:uid="{7927CA34-8C69-4FE7-9220-D4CA15C86A5C}"/>
    <cellStyle name="Обычный 9 3 3 3" xfId="89" xr:uid="{44B3C59D-D225-4A62-8BAF-0B7B6E998584}"/>
    <cellStyle name="Обычный 9 3 3 3 2" xfId="249" xr:uid="{1E4286F7-252A-45D9-83A8-208A11E4FB39}"/>
    <cellStyle name="Обычный 9 3 3 4" xfId="187" xr:uid="{CEDA5C2F-0F1B-4123-9BB7-CE6FDB5CB6E7}"/>
    <cellStyle name="Обычный 9 3 4" xfId="38" xr:uid="{44B3C59D-D225-4A62-8BAF-0B7B6E998584}"/>
    <cellStyle name="Обычный 9 3 4 2" xfId="102" xr:uid="{44B3C59D-D225-4A62-8BAF-0B7B6E998584}"/>
    <cellStyle name="Обычный 9 3 4 2 2" xfId="262" xr:uid="{E9E25D26-B8EC-4B8D-BB71-937168817686}"/>
    <cellStyle name="Обычный 9 3 4 3" xfId="200" xr:uid="{9D73ED99-FE38-4E30-A0A8-1D9B7845ADDD}"/>
    <cellStyle name="Обычный 9 3 5" xfId="62" xr:uid="{44B3C59D-D225-4A62-8BAF-0B7B6E998584}"/>
    <cellStyle name="Обычный 9 3 5 2" xfId="224" xr:uid="{4F10E287-8F2B-46FE-9FDC-6082CCD8DF09}"/>
    <cellStyle name="Обычный 9 3 6" xfId="68" xr:uid="{44B3C59D-D225-4A62-8BAF-0B7B6E998584}"/>
    <cellStyle name="Обычный 9 3 6 2" xfId="230" xr:uid="{50F65DC7-FFBB-42BF-A7F1-0A90646F240F}"/>
    <cellStyle name="Обычный 9 3 7" xfId="76" xr:uid="{44B3C59D-D225-4A62-8BAF-0B7B6E998584}"/>
    <cellStyle name="Обычный 9 3 7 2" xfId="236" xr:uid="{B85CC1F8-8C79-4BE2-BEF2-0D3596B4DDEF}"/>
    <cellStyle name="Обычный 9 3 8" xfId="174" xr:uid="{849F32E1-1E23-4C6C-B9B8-ADC2DF9C185D}"/>
    <cellStyle name="Обычный 9 3 9" xfId="289" xr:uid="{44B3C59D-D225-4A62-8BAF-0B7B6E998584}"/>
    <cellStyle name="Обычный 9 4" xfId="10" xr:uid="{44B3C59D-D225-4A62-8BAF-0B7B6E998584}"/>
    <cellStyle name="Обычный 9 4 2" xfId="27" xr:uid="{44B3C59D-D225-4A62-8BAF-0B7B6E998584}"/>
    <cellStyle name="Обычный 9 4 2 2" xfId="52" xr:uid="{44B3C59D-D225-4A62-8BAF-0B7B6E998584}"/>
    <cellStyle name="Обычный 9 4 2 2 2" xfId="116" xr:uid="{44B3C59D-D225-4A62-8BAF-0B7B6E998584}"/>
    <cellStyle name="Обычный 9 4 2 2 2 2" xfId="276" xr:uid="{EB69736B-1BD4-43A4-96F9-9632311838C9}"/>
    <cellStyle name="Обычный 9 4 2 2 3" xfId="214" xr:uid="{00BD04B9-5D3D-4FFE-8595-83116448CC77}"/>
    <cellStyle name="Обычный 9 4 2 3" xfId="91" xr:uid="{44B3C59D-D225-4A62-8BAF-0B7B6E998584}"/>
    <cellStyle name="Обычный 9 4 2 3 2" xfId="251" xr:uid="{69CCE562-055C-458A-A507-37269A007B42}"/>
    <cellStyle name="Обычный 9 4 2 4" xfId="189" xr:uid="{D7E0AB6F-6C52-4014-AFFC-79D3C38CFEDE}"/>
    <cellStyle name="Обычный 9 4 3" xfId="40" xr:uid="{44B3C59D-D225-4A62-8BAF-0B7B6E998584}"/>
    <cellStyle name="Обычный 9 4 3 2" xfId="104" xr:uid="{44B3C59D-D225-4A62-8BAF-0B7B6E998584}"/>
    <cellStyle name="Обычный 9 4 3 2 2" xfId="264" xr:uid="{8E6FC259-D7F1-4083-A0D5-82F414B7EF83}"/>
    <cellStyle name="Обычный 9 4 3 3" xfId="202" xr:uid="{03AC1C80-4702-400A-B94C-551D2799433E}"/>
    <cellStyle name="Обычный 9 4 4" xfId="78" xr:uid="{44B3C59D-D225-4A62-8BAF-0B7B6E998584}"/>
    <cellStyle name="Обычный 9 4 4 2" xfId="238" xr:uid="{6C54D896-8CFD-4C0D-A6CC-C5A75326FC0C}"/>
    <cellStyle name="Обычный 9 4 5" xfId="176" xr:uid="{629D9F62-BD8A-4630-911E-A011B9F0D956}"/>
    <cellStyle name="Обычный 9 5" xfId="20" xr:uid="{37E9E1C4-B938-43CD-91A3-6B877263C7FF}"/>
    <cellStyle name="Обычный 9 5 2" xfId="33" xr:uid="{37E9E1C4-B938-43CD-91A3-6B877263C7FF}"/>
    <cellStyle name="Обычный 9 5 2 2" xfId="97" xr:uid="{37E9E1C4-B938-43CD-91A3-6B877263C7FF}"/>
    <cellStyle name="Обычный 9 5 2 2 2" xfId="257" xr:uid="{D4695B57-4F42-48C6-82C5-C87048F669A6}"/>
    <cellStyle name="Обычный 9 5 2 3" xfId="195" xr:uid="{6EF2B3B6-521B-48FA-AD51-867C3E0FB95E}"/>
    <cellStyle name="Обычный 9 5 3" xfId="46" xr:uid="{44B3C59D-D225-4A62-8BAF-0B7B6E998584}"/>
    <cellStyle name="Обычный 9 5 3 2" xfId="110" xr:uid="{44B3C59D-D225-4A62-8BAF-0B7B6E998584}"/>
    <cellStyle name="Обычный 9 5 3 2 2" xfId="270" xr:uid="{D96F41F8-0022-4BB1-985A-F052EB8E2C20}"/>
    <cellStyle name="Обычный 9 5 3 3" xfId="208" xr:uid="{A01E41B6-7D10-4ED5-8F2C-D40DCD8833F6}"/>
    <cellStyle name="Обычный 9 5 4" xfId="84" xr:uid="{37E9E1C4-B938-43CD-91A3-6B877263C7FF}"/>
    <cellStyle name="Обычный 9 5 4 2" xfId="244" xr:uid="{6A867A5B-A335-43A6-8067-60E230C87D00}"/>
    <cellStyle name="Обычный 9 5 5" xfId="182" xr:uid="{8CA87C1C-73EF-4282-9ED1-EFC1C14F4D32}"/>
    <cellStyle name="Обычный 9 6" xfId="21" xr:uid="{44B3C59D-D225-4A62-8BAF-0B7B6E998584}"/>
    <cellStyle name="Обычный 9 6 2" xfId="85" xr:uid="{44B3C59D-D225-4A62-8BAF-0B7B6E998584}"/>
    <cellStyle name="Обычный 9 6 2 2" xfId="245" xr:uid="{C93E2857-5335-48A7-B40A-B9BD91989074}"/>
    <cellStyle name="Обычный 9 6 3" xfId="183" xr:uid="{CC15D390-15C4-44D2-A2C8-A9BC2857B4C0}"/>
    <cellStyle name="Обычный 9 7" xfId="34" xr:uid="{44B3C59D-D225-4A62-8BAF-0B7B6E998584}"/>
    <cellStyle name="Обычный 9 7 2" xfId="98" xr:uid="{44B3C59D-D225-4A62-8BAF-0B7B6E998584}"/>
    <cellStyle name="Обычный 9 7 2 2" xfId="258" xr:uid="{A6E0BE07-9371-481A-BC3C-4C37E987E544}"/>
    <cellStyle name="Обычный 9 7 3" xfId="196" xr:uid="{00EE9915-BF13-4988-A380-EF996BBAAC82}"/>
    <cellStyle name="Обычный 9 8" xfId="58" xr:uid="{44B3C59D-D225-4A62-8BAF-0B7B6E998584}"/>
    <cellStyle name="Обычный 9 8 2" xfId="220" xr:uid="{38C73ACA-6F55-4B40-95D5-1203ECC70C64}"/>
    <cellStyle name="Обычный 9 9" xfId="64" xr:uid="{44B3C59D-D225-4A62-8BAF-0B7B6E998584}"/>
    <cellStyle name="Обычный 9 9 2" xfId="226" xr:uid="{1BDA7FA6-79F9-4233-B639-87DF0A2D8098}"/>
    <cellStyle name="Плохой 2" xfId="136" xr:uid="{612FDE8C-0E7C-4AF1-9BD6-AF7C3D51D40C}"/>
    <cellStyle name="Пояснение 2" xfId="144" xr:uid="{F3CBFAD6-013A-46FA-90C9-D15F113637D3}"/>
    <cellStyle name="Примітка" xfId="71" builtinId="10" customBuiltin="1"/>
    <cellStyle name="Связанная ячейка 2" xfId="141" xr:uid="{BD0C53A0-1764-40C5-B9A2-DE06BBC163C6}"/>
    <cellStyle name="Текст предупреждения 2" xfId="143" xr:uid="{EA4A3C08-FE68-4759-9E36-AEC44CED82D0}"/>
    <cellStyle name="Фінансовий" xfId="291" builtinId="3"/>
    <cellStyle name="Хороший 2" xfId="135" xr:uid="{E53EB075-EC43-462D-98E3-2135A9378476}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8E32-BF1A-49F4-9B31-83EC20DF1B13}">
  <sheetPr>
    <pageSetUpPr fitToPage="1"/>
  </sheetPr>
  <dimension ref="A1:X20"/>
  <sheetViews>
    <sheetView tabSelected="1" workbookViewId="0">
      <selection activeCell="B7" sqref="B7"/>
    </sheetView>
  </sheetViews>
  <sheetFormatPr defaultRowHeight="15"/>
  <cols>
    <col min="1" max="1" width="3.28515625" bestFit="1" customWidth="1"/>
    <col min="2" max="2" width="44.5703125" customWidth="1"/>
    <col min="3" max="3" width="8.28515625" bestFit="1" customWidth="1"/>
    <col min="5" max="5" width="10.42578125" customWidth="1"/>
    <col min="6" max="6" width="13.85546875" bestFit="1" customWidth="1"/>
    <col min="7" max="7" width="11.28515625" bestFit="1" customWidth="1"/>
    <col min="8" max="8" width="10.42578125" customWidth="1"/>
    <col min="9" max="9" width="14.7109375" customWidth="1"/>
    <col min="10" max="10" width="11.28515625" bestFit="1" customWidth="1"/>
    <col min="11" max="11" width="10.7109375" customWidth="1"/>
    <col min="12" max="12" width="13.140625" customWidth="1"/>
    <col min="13" max="13" width="11.28515625" bestFit="1" customWidth="1"/>
    <col min="14" max="14" width="10.140625" bestFit="1" customWidth="1"/>
    <col min="15" max="15" width="11.28515625" bestFit="1" customWidth="1"/>
    <col min="16" max="16" width="29.7109375" customWidth="1"/>
    <col min="17" max="17" width="49" customWidth="1"/>
    <col min="18" max="18" width="50" customWidth="1"/>
    <col min="19" max="19" width="5.5703125" bestFit="1" customWidth="1"/>
    <col min="20" max="20" width="9.42578125" bestFit="1" customWidth="1"/>
    <col min="21" max="21" width="15" bestFit="1" customWidth="1"/>
    <col min="22" max="22" width="9.85546875" bestFit="1" customWidth="1"/>
    <col min="23" max="23" width="13.85546875" bestFit="1" customWidth="1"/>
    <col min="24" max="24" width="25.42578125" customWidth="1"/>
  </cols>
  <sheetData>
    <row r="1" spans="1:24" s="4" customFormat="1" ht="40.5" customHeight="1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s="4" customFormat="1" ht="110.25">
      <c r="A2" s="1" t="s">
        <v>0</v>
      </c>
      <c r="B2" s="1" t="s">
        <v>1</v>
      </c>
      <c r="C2" s="5" t="s">
        <v>2</v>
      </c>
      <c r="D2" s="7" t="s">
        <v>14</v>
      </c>
      <c r="E2" s="1" t="s">
        <v>15</v>
      </c>
      <c r="F2" s="1" t="s">
        <v>3</v>
      </c>
      <c r="G2" s="1" t="s">
        <v>9</v>
      </c>
      <c r="H2" s="7" t="s">
        <v>16</v>
      </c>
      <c r="I2" s="6" t="s">
        <v>5</v>
      </c>
      <c r="J2" s="2" t="s">
        <v>6</v>
      </c>
      <c r="K2" s="6" t="s">
        <v>19</v>
      </c>
      <c r="L2" s="6" t="s">
        <v>10</v>
      </c>
      <c r="M2" s="6" t="s">
        <v>11</v>
      </c>
      <c r="N2" s="2" t="s">
        <v>7</v>
      </c>
      <c r="O2" s="2" t="s">
        <v>8</v>
      </c>
      <c r="P2" s="2" t="s">
        <v>12</v>
      </c>
      <c r="Q2" s="2" t="s">
        <v>17</v>
      </c>
      <c r="R2" s="11" t="s">
        <v>13</v>
      </c>
      <c r="S2" s="3" t="s">
        <v>28</v>
      </c>
      <c r="T2" s="30" t="s">
        <v>54</v>
      </c>
      <c r="U2" s="30" t="s">
        <v>55</v>
      </c>
      <c r="V2" s="30" t="s">
        <v>56</v>
      </c>
      <c r="W2" s="30" t="s">
        <v>57</v>
      </c>
      <c r="X2" s="31" t="s">
        <v>58</v>
      </c>
    </row>
    <row r="3" spans="1:24" s="4" customFormat="1" ht="15.75">
      <c r="A3" s="1">
        <v>1</v>
      </c>
      <c r="B3" s="1">
        <v>2</v>
      </c>
      <c r="C3" s="1">
        <v>3</v>
      </c>
      <c r="D3" s="7">
        <v>4</v>
      </c>
      <c r="E3" s="1">
        <v>5</v>
      </c>
      <c r="F3" s="1">
        <v>6</v>
      </c>
      <c r="G3" s="1">
        <v>7</v>
      </c>
      <c r="H3" s="7">
        <v>8</v>
      </c>
      <c r="I3" s="7">
        <v>9</v>
      </c>
      <c r="J3" s="1">
        <v>10</v>
      </c>
      <c r="K3" s="7">
        <v>11</v>
      </c>
      <c r="L3" s="7">
        <v>12</v>
      </c>
      <c r="M3" s="7">
        <v>13</v>
      </c>
      <c r="N3" s="1">
        <v>14</v>
      </c>
      <c r="O3" s="1">
        <v>15</v>
      </c>
      <c r="P3" s="1">
        <v>16</v>
      </c>
      <c r="Q3" s="1">
        <v>17</v>
      </c>
      <c r="R3" s="12">
        <v>18</v>
      </c>
      <c r="S3" s="1">
        <v>19</v>
      </c>
      <c r="T3" s="23"/>
      <c r="U3" s="23"/>
      <c r="V3" s="23"/>
      <c r="W3" s="23"/>
      <c r="X3" s="23"/>
    </row>
    <row r="4" spans="1:24" s="4" customFormat="1" ht="15.75">
      <c r="A4" s="35" t="s">
        <v>59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  <c r="S4" s="13"/>
      <c r="T4" s="23"/>
      <c r="U4" s="23"/>
      <c r="V4" s="23"/>
      <c r="W4" s="23"/>
      <c r="X4" s="23"/>
    </row>
    <row r="5" spans="1:24" s="4" customFormat="1" ht="39" customHeight="1">
      <c r="A5" s="15">
        <v>1</v>
      </c>
      <c r="B5" s="9" t="s">
        <v>37</v>
      </c>
      <c r="C5" s="16" t="s">
        <v>4</v>
      </c>
      <c r="D5" s="16">
        <v>3</v>
      </c>
      <c r="E5" s="10">
        <v>31761.745341614907</v>
      </c>
      <c r="F5" s="17">
        <v>33985.07</v>
      </c>
      <c r="G5" s="18">
        <f t="shared" ref="G5:G16" si="0">F5*D5</f>
        <v>101955.20999999999</v>
      </c>
      <c r="H5" s="18">
        <v>32148.39</v>
      </c>
      <c r="I5" s="18">
        <v>34398.78</v>
      </c>
      <c r="J5" s="19">
        <f t="shared" ref="J5:J16" si="1">I5*D5</f>
        <v>103196.34</v>
      </c>
      <c r="K5" s="19">
        <v>31980.3</v>
      </c>
      <c r="L5" s="19">
        <v>34218.92</v>
      </c>
      <c r="M5" s="19">
        <f t="shared" ref="M5:M7" si="2">L5*D5</f>
        <v>102656.76</v>
      </c>
      <c r="N5" s="19">
        <f t="shared" ref="N5:N16" si="3">(F5+I5+L5)/3</f>
        <v>34200.923333333332</v>
      </c>
      <c r="O5" s="19">
        <f t="shared" ref="O5:O16" si="4">D5*N5</f>
        <v>102602.76999999999</v>
      </c>
      <c r="P5" s="14" t="s">
        <v>20</v>
      </c>
      <c r="Q5" s="14" t="s">
        <v>21</v>
      </c>
      <c r="R5" s="22" t="s">
        <v>38</v>
      </c>
      <c r="S5" s="14">
        <v>2458</v>
      </c>
      <c r="T5" s="16">
        <f>N5-N5*0.15</f>
        <v>29070.784833333331</v>
      </c>
      <c r="U5" s="17">
        <f>T5*D5</f>
        <v>87212.354499999987</v>
      </c>
      <c r="V5" s="18">
        <f>T5-N5</f>
        <v>-5130.1385000000009</v>
      </c>
      <c r="W5" s="17">
        <f>U5-O5</f>
        <v>-15390.415500000003</v>
      </c>
      <c r="X5" s="32" t="s">
        <v>61</v>
      </c>
    </row>
    <row r="6" spans="1:24" s="4" customFormat="1" ht="35.25" customHeight="1">
      <c r="A6" s="15">
        <v>2</v>
      </c>
      <c r="B6" s="9" t="s">
        <v>39</v>
      </c>
      <c r="C6" s="16" t="s">
        <v>4</v>
      </c>
      <c r="D6" s="16">
        <v>1</v>
      </c>
      <c r="E6" s="10">
        <v>31052.116200578592</v>
      </c>
      <c r="F6" s="18">
        <v>33225.769999999997</v>
      </c>
      <c r="G6" s="18">
        <f t="shared" si="0"/>
        <v>33225.769999999997</v>
      </c>
      <c r="H6" s="18">
        <v>32987.42</v>
      </c>
      <c r="I6" s="18">
        <v>35296.54</v>
      </c>
      <c r="J6" s="19">
        <f t="shared" si="1"/>
        <v>35296.54</v>
      </c>
      <c r="K6" s="19">
        <v>31847.09</v>
      </c>
      <c r="L6" s="19">
        <v>34076.386300000006</v>
      </c>
      <c r="M6" s="19">
        <f t="shared" si="2"/>
        <v>34076.386300000006</v>
      </c>
      <c r="N6" s="19">
        <f t="shared" si="3"/>
        <v>34199.565433333337</v>
      </c>
      <c r="O6" s="19">
        <f t="shared" si="4"/>
        <v>34199.565433333337</v>
      </c>
      <c r="P6" s="14" t="s">
        <v>20</v>
      </c>
      <c r="Q6" s="14" t="s">
        <v>21</v>
      </c>
      <c r="R6" s="14" t="s">
        <v>34</v>
      </c>
      <c r="S6" s="14">
        <v>2441</v>
      </c>
      <c r="T6" s="16">
        <f t="shared" ref="T6:T16" si="5">N6-N6*0.15</f>
        <v>29069.630618333336</v>
      </c>
      <c r="U6" s="17">
        <f t="shared" ref="U6:U16" si="6">T6*D6</f>
        <v>29069.630618333336</v>
      </c>
      <c r="V6" s="18">
        <f t="shared" ref="V6:V16" si="7">T6-N6</f>
        <v>-5129.9348150000005</v>
      </c>
      <c r="W6" s="17">
        <f t="shared" ref="W6:W17" si="8">U6-O6</f>
        <v>-5129.9348150000005</v>
      </c>
      <c r="X6" s="23" t="s">
        <v>60</v>
      </c>
    </row>
    <row r="7" spans="1:24" s="4" customFormat="1" ht="47.25" customHeight="1">
      <c r="A7" s="15">
        <v>3</v>
      </c>
      <c r="B7" s="9" t="s">
        <v>40</v>
      </c>
      <c r="C7" s="16" t="s">
        <v>4</v>
      </c>
      <c r="D7" s="16">
        <v>1</v>
      </c>
      <c r="E7" s="10">
        <v>17536.403553299489</v>
      </c>
      <c r="F7" s="18">
        <v>21043.68</v>
      </c>
      <c r="G7" s="18">
        <f t="shared" si="0"/>
        <v>21043.68</v>
      </c>
      <c r="H7" s="18">
        <v>18023.830000000002</v>
      </c>
      <c r="I7" s="18">
        <v>21628.59</v>
      </c>
      <c r="J7" s="19">
        <f t="shared" si="1"/>
        <v>21628.59</v>
      </c>
      <c r="K7" s="19">
        <v>19362.189999999999</v>
      </c>
      <c r="L7" s="19">
        <v>23234.627999999997</v>
      </c>
      <c r="M7" s="19">
        <f t="shared" si="2"/>
        <v>23234.627999999997</v>
      </c>
      <c r="N7" s="19">
        <f t="shared" si="3"/>
        <v>21968.966</v>
      </c>
      <c r="O7" s="19">
        <f t="shared" si="4"/>
        <v>21968.966</v>
      </c>
      <c r="P7" s="14" t="s">
        <v>20</v>
      </c>
      <c r="Q7" s="14" t="s">
        <v>21</v>
      </c>
      <c r="R7" s="14" t="s">
        <v>33</v>
      </c>
      <c r="S7" s="14">
        <v>2533</v>
      </c>
      <c r="T7" s="16">
        <f t="shared" si="5"/>
        <v>18673.6211</v>
      </c>
      <c r="U7" s="17">
        <f t="shared" si="6"/>
        <v>18673.6211</v>
      </c>
      <c r="V7" s="18">
        <f t="shared" si="7"/>
        <v>-3295.3449000000001</v>
      </c>
      <c r="W7" s="17">
        <f t="shared" si="8"/>
        <v>-3295.3449000000001</v>
      </c>
      <c r="X7" s="23" t="s">
        <v>60</v>
      </c>
    </row>
    <row r="8" spans="1:24" s="4" customFormat="1" ht="36.75" customHeight="1">
      <c r="A8" s="15">
        <v>4</v>
      </c>
      <c r="B8" s="9" t="s">
        <v>41</v>
      </c>
      <c r="C8" s="16" t="s">
        <v>4</v>
      </c>
      <c r="D8" s="16">
        <v>1</v>
      </c>
      <c r="E8" s="10">
        <v>29627.34</v>
      </c>
      <c r="F8" s="21">
        <v>31701.26</v>
      </c>
      <c r="G8" s="18">
        <f t="shared" si="0"/>
        <v>31701.26</v>
      </c>
      <c r="H8" s="18">
        <v>30538.28</v>
      </c>
      <c r="I8" s="19">
        <v>32675.96</v>
      </c>
      <c r="J8" s="19">
        <f t="shared" si="1"/>
        <v>32675.96</v>
      </c>
      <c r="K8" s="19">
        <v>32238.639999999999</v>
      </c>
      <c r="L8" s="19">
        <v>34495.35</v>
      </c>
      <c r="M8" s="19">
        <v>35185.644</v>
      </c>
      <c r="N8" s="19">
        <f t="shared" si="3"/>
        <v>32957.523333333338</v>
      </c>
      <c r="O8" s="19">
        <f t="shared" si="4"/>
        <v>32957.523333333338</v>
      </c>
      <c r="P8" s="14" t="s">
        <v>20</v>
      </c>
      <c r="Q8" s="14" t="s">
        <v>21</v>
      </c>
      <c r="R8" s="20" t="s">
        <v>35</v>
      </c>
      <c r="S8" s="14">
        <v>2459</v>
      </c>
      <c r="T8" s="16">
        <f t="shared" si="5"/>
        <v>28013.894833333339</v>
      </c>
      <c r="U8" s="17">
        <f t="shared" si="6"/>
        <v>28013.894833333339</v>
      </c>
      <c r="V8" s="18">
        <f t="shared" si="7"/>
        <v>-4943.6284999999989</v>
      </c>
      <c r="W8" s="17">
        <f t="shared" si="8"/>
        <v>-4943.6284999999989</v>
      </c>
      <c r="X8" s="23" t="s">
        <v>60</v>
      </c>
    </row>
    <row r="9" spans="1:24" s="4" customFormat="1" ht="33.75" customHeight="1">
      <c r="A9" s="15">
        <v>5</v>
      </c>
      <c r="B9" s="9" t="s">
        <v>42</v>
      </c>
      <c r="C9" s="16" t="s">
        <v>4</v>
      </c>
      <c r="D9" s="16">
        <v>2</v>
      </c>
      <c r="E9" s="10">
        <v>28913.086826347306</v>
      </c>
      <c r="F9" s="21">
        <v>34695.71</v>
      </c>
      <c r="G9" s="18">
        <f t="shared" si="0"/>
        <v>69391.42</v>
      </c>
      <c r="H9" s="18">
        <v>29462.98</v>
      </c>
      <c r="I9" s="19">
        <v>35355.58</v>
      </c>
      <c r="J9" s="19">
        <f t="shared" si="1"/>
        <v>70711.16</v>
      </c>
      <c r="K9" s="19">
        <v>29321.37</v>
      </c>
      <c r="L9" s="19">
        <v>35185.644</v>
      </c>
      <c r="M9" s="19">
        <v>35185.644</v>
      </c>
      <c r="N9" s="19">
        <f t="shared" si="3"/>
        <v>35078.978000000003</v>
      </c>
      <c r="O9" s="19">
        <f t="shared" si="4"/>
        <v>70157.956000000006</v>
      </c>
      <c r="P9" s="14" t="s">
        <v>20</v>
      </c>
      <c r="Q9" s="14" t="s">
        <v>21</v>
      </c>
      <c r="R9" s="20" t="s">
        <v>33</v>
      </c>
      <c r="S9" s="14">
        <v>2460</v>
      </c>
      <c r="T9" s="16">
        <f t="shared" si="5"/>
        <v>29817.131300000001</v>
      </c>
      <c r="U9" s="17">
        <f t="shared" si="6"/>
        <v>59634.262600000002</v>
      </c>
      <c r="V9" s="18">
        <f t="shared" si="7"/>
        <v>-5261.8467000000019</v>
      </c>
      <c r="W9" s="17">
        <f t="shared" si="8"/>
        <v>-10523.693400000004</v>
      </c>
      <c r="X9" s="23" t="s">
        <v>60</v>
      </c>
    </row>
    <row r="10" spans="1:24" s="4" customFormat="1" ht="40.5" customHeight="1">
      <c r="A10" s="15">
        <v>6</v>
      </c>
      <c r="B10" s="9" t="s">
        <v>43</v>
      </c>
      <c r="C10" s="16" t="s">
        <v>4</v>
      </c>
      <c r="D10" s="16">
        <v>1</v>
      </c>
      <c r="E10" s="10">
        <v>31758.15181268883</v>
      </c>
      <c r="F10" s="21">
        <v>33981.22</v>
      </c>
      <c r="G10" s="18">
        <f t="shared" si="0"/>
        <v>33981.22</v>
      </c>
      <c r="H10" s="18">
        <v>32047.18</v>
      </c>
      <c r="I10" s="19">
        <v>34290.49</v>
      </c>
      <c r="J10" s="19">
        <f t="shared" si="1"/>
        <v>34290.49</v>
      </c>
      <c r="K10" s="19">
        <v>32471.88</v>
      </c>
      <c r="L10" s="19">
        <v>34744.911600000007</v>
      </c>
      <c r="M10" s="19">
        <v>34744.911600000007</v>
      </c>
      <c r="N10" s="19">
        <f t="shared" si="3"/>
        <v>34338.873866666669</v>
      </c>
      <c r="O10" s="19">
        <f t="shared" si="4"/>
        <v>34338.873866666669</v>
      </c>
      <c r="P10" s="14" t="s">
        <v>20</v>
      </c>
      <c r="Q10" s="14" t="s">
        <v>21</v>
      </c>
      <c r="R10" s="20" t="s">
        <v>35</v>
      </c>
      <c r="S10" s="14">
        <v>2487</v>
      </c>
      <c r="T10" s="16">
        <f t="shared" si="5"/>
        <v>29188.042786666669</v>
      </c>
      <c r="U10" s="17">
        <f t="shared" si="6"/>
        <v>29188.042786666669</v>
      </c>
      <c r="V10" s="18">
        <f t="shared" si="7"/>
        <v>-5150.8310799999999</v>
      </c>
      <c r="W10" s="17">
        <f t="shared" si="8"/>
        <v>-5150.8310799999999</v>
      </c>
      <c r="X10" s="23" t="s">
        <v>60</v>
      </c>
    </row>
    <row r="11" spans="1:24" s="4" customFormat="1" ht="36.75" customHeight="1">
      <c r="A11" s="15">
        <v>7</v>
      </c>
      <c r="B11" s="9" t="s">
        <v>44</v>
      </c>
      <c r="C11" s="16" t="s">
        <v>4</v>
      </c>
      <c r="D11" s="16">
        <v>1</v>
      </c>
      <c r="E11" s="10">
        <v>46457.712289433381</v>
      </c>
      <c r="F11" s="21">
        <v>49709.75</v>
      </c>
      <c r="G11" s="18">
        <f t="shared" si="0"/>
        <v>49709.75</v>
      </c>
      <c r="H11" s="18">
        <v>46974.57</v>
      </c>
      <c r="I11" s="19">
        <v>50262.79</v>
      </c>
      <c r="J11" s="19">
        <f t="shared" si="1"/>
        <v>50262.79</v>
      </c>
      <c r="K11" s="19">
        <v>48002.67</v>
      </c>
      <c r="L11" s="19">
        <v>51362.856899999999</v>
      </c>
      <c r="M11" s="19">
        <v>51362.856899999999</v>
      </c>
      <c r="N11" s="19">
        <f t="shared" si="3"/>
        <v>50445.132299999997</v>
      </c>
      <c r="O11" s="19">
        <f t="shared" si="4"/>
        <v>50445.132299999997</v>
      </c>
      <c r="P11" s="14" t="s">
        <v>20</v>
      </c>
      <c r="Q11" s="14" t="s">
        <v>21</v>
      </c>
      <c r="R11" s="20" t="s">
        <v>45</v>
      </c>
      <c r="S11" s="14">
        <v>2500</v>
      </c>
      <c r="T11" s="16">
        <f t="shared" si="5"/>
        <v>42878.362454999995</v>
      </c>
      <c r="U11" s="17">
        <f t="shared" si="6"/>
        <v>42878.362454999995</v>
      </c>
      <c r="V11" s="18">
        <f t="shared" si="7"/>
        <v>-7566.7698450000025</v>
      </c>
      <c r="W11" s="17">
        <f t="shared" si="8"/>
        <v>-7566.7698450000025</v>
      </c>
      <c r="X11" s="23" t="s">
        <v>60</v>
      </c>
    </row>
    <row r="12" spans="1:24" s="4" customFormat="1" ht="37.5" customHeight="1">
      <c r="A12" s="15">
        <v>8</v>
      </c>
      <c r="B12" s="9" t="s">
        <v>46</v>
      </c>
      <c r="C12" s="16" t="s">
        <v>4</v>
      </c>
      <c r="D12" s="16">
        <v>1</v>
      </c>
      <c r="E12" s="10">
        <v>46933.994207836447</v>
      </c>
      <c r="F12" s="21">
        <v>50219.37</v>
      </c>
      <c r="G12" s="18">
        <f t="shared" si="0"/>
        <v>50219.37</v>
      </c>
      <c r="H12" s="18">
        <v>47123.45</v>
      </c>
      <c r="I12" s="19">
        <v>50422.09</v>
      </c>
      <c r="J12" s="19">
        <f t="shared" si="1"/>
        <v>50422.09</v>
      </c>
      <c r="K12" s="19">
        <v>48439.13</v>
      </c>
      <c r="L12" s="19">
        <v>51829.869100000004</v>
      </c>
      <c r="M12" s="19">
        <v>51829.869100000004</v>
      </c>
      <c r="N12" s="19">
        <f t="shared" si="3"/>
        <v>50823.776366666665</v>
      </c>
      <c r="O12" s="19">
        <f t="shared" si="4"/>
        <v>50823.776366666665</v>
      </c>
      <c r="P12" s="14" t="s">
        <v>20</v>
      </c>
      <c r="Q12" s="14" t="s">
        <v>21</v>
      </c>
      <c r="R12" s="20" t="s">
        <v>45</v>
      </c>
      <c r="S12" s="14">
        <v>2501</v>
      </c>
      <c r="T12" s="16">
        <f t="shared" si="5"/>
        <v>43200.209911666665</v>
      </c>
      <c r="U12" s="17">
        <f t="shared" si="6"/>
        <v>43200.209911666665</v>
      </c>
      <c r="V12" s="18">
        <f t="shared" si="7"/>
        <v>-7623.5664550000001</v>
      </c>
      <c r="W12" s="17">
        <f t="shared" si="8"/>
        <v>-7623.5664550000001</v>
      </c>
      <c r="X12" s="23" t="s">
        <v>60</v>
      </c>
    </row>
    <row r="13" spans="1:24" s="4" customFormat="1" ht="47.25">
      <c r="A13" s="15">
        <v>9</v>
      </c>
      <c r="B13" s="9" t="s">
        <v>47</v>
      </c>
      <c r="C13" s="15" t="s">
        <v>4</v>
      </c>
      <c r="D13" s="15">
        <v>1</v>
      </c>
      <c r="E13" s="26">
        <v>16830.056944444441</v>
      </c>
      <c r="F13" s="27">
        <v>20196.07</v>
      </c>
      <c r="G13" s="19">
        <f t="shared" si="0"/>
        <v>20196.07</v>
      </c>
      <c r="H13" s="19">
        <v>17387.849999999999</v>
      </c>
      <c r="I13" s="19">
        <v>20865.419999999998</v>
      </c>
      <c r="J13" s="19">
        <f t="shared" si="1"/>
        <v>20865.419999999998</v>
      </c>
      <c r="K13" s="19">
        <v>16923.560000000001</v>
      </c>
      <c r="L13" s="19">
        <v>20308.272000000001</v>
      </c>
      <c r="M13" s="19">
        <f>L13*D13</f>
        <v>20308.272000000001</v>
      </c>
      <c r="N13" s="19">
        <f t="shared" si="3"/>
        <v>20456.587333333333</v>
      </c>
      <c r="O13" s="19">
        <f t="shared" si="4"/>
        <v>20456.587333333333</v>
      </c>
      <c r="P13" s="14" t="s">
        <v>20</v>
      </c>
      <c r="Q13" s="14" t="s">
        <v>21</v>
      </c>
      <c r="R13" s="20" t="s">
        <v>33</v>
      </c>
      <c r="S13" s="14">
        <v>2496</v>
      </c>
      <c r="T13" s="16">
        <f t="shared" si="5"/>
        <v>17388.099233333334</v>
      </c>
      <c r="U13" s="17">
        <f t="shared" si="6"/>
        <v>17388.099233333334</v>
      </c>
      <c r="V13" s="18">
        <f t="shared" si="7"/>
        <v>-3068.4880999999987</v>
      </c>
      <c r="W13" s="17">
        <f t="shared" si="8"/>
        <v>-3068.4880999999987</v>
      </c>
      <c r="X13" s="23" t="s">
        <v>60</v>
      </c>
    </row>
    <row r="14" spans="1:24" s="4" customFormat="1" ht="34.5" customHeight="1">
      <c r="A14" s="15">
        <v>10</v>
      </c>
      <c r="B14" s="9" t="s">
        <v>23</v>
      </c>
      <c r="C14" s="16" t="s">
        <v>26</v>
      </c>
      <c r="D14" s="16">
        <v>1</v>
      </c>
      <c r="E14" s="10">
        <v>3261.04</v>
      </c>
      <c r="F14" s="17">
        <v>3489.31</v>
      </c>
      <c r="G14" s="18">
        <f t="shared" si="0"/>
        <v>3489.31</v>
      </c>
      <c r="H14" s="18">
        <v>3455.5</v>
      </c>
      <c r="I14" s="18">
        <v>3697.39</v>
      </c>
      <c r="J14" s="19">
        <f t="shared" si="1"/>
        <v>3697.39</v>
      </c>
      <c r="K14" s="19">
        <v>3500</v>
      </c>
      <c r="L14" s="19">
        <v>3745</v>
      </c>
      <c r="M14" s="19">
        <f t="shared" ref="M14:M16" si="9">L14*D14</f>
        <v>3745</v>
      </c>
      <c r="N14" s="19">
        <f t="shared" si="3"/>
        <v>3643.9</v>
      </c>
      <c r="O14" s="19">
        <f t="shared" si="4"/>
        <v>3643.9</v>
      </c>
      <c r="P14" s="14" t="s">
        <v>20</v>
      </c>
      <c r="Q14" s="14" t="s">
        <v>29</v>
      </c>
      <c r="R14" s="20" t="s">
        <v>36</v>
      </c>
      <c r="S14" s="14">
        <v>2507</v>
      </c>
      <c r="T14" s="16">
        <f t="shared" si="5"/>
        <v>3097.3150000000001</v>
      </c>
      <c r="U14" s="17">
        <f t="shared" si="6"/>
        <v>3097.3150000000001</v>
      </c>
      <c r="V14" s="18">
        <f t="shared" si="7"/>
        <v>-546.58500000000004</v>
      </c>
      <c r="W14" s="17">
        <f t="shared" si="8"/>
        <v>-546.58500000000004</v>
      </c>
      <c r="X14" s="23" t="s">
        <v>60</v>
      </c>
    </row>
    <row r="15" spans="1:24" s="4" customFormat="1" ht="38.25" customHeight="1">
      <c r="A15" s="15">
        <v>11</v>
      </c>
      <c r="B15" s="9" t="s">
        <v>24</v>
      </c>
      <c r="C15" s="16" t="s">
        <v>27</v>
      </c>
      <c r="D15" s="16">
        <v>8</v>
      </c>
      <c r="E15" s="10">
        <v>1616.31</v>
      </c>
      <c r="F15" s="17">
        <v>1939.58</v>
      </c>
      <c r="G15" s="18">
        <f t="shared" si="0"/>
        <v>15516.64</v>
      </c>
      <c r="H15" s="18">
        <v>1820</v>
      </c>
      <c r="I15" s="18">
        <v>2184</v>
      </c>
      <c r="J15" s="19">
        <f t="shared" si="1"/>
        <v>17472</v>
      </c>
      <c r="K15" s="19">
        <v>1850</v>
      </c>
      <c r="L15" s="19">
        <v>2220</v>
      </c>
      <c r="M15" s="19">
        <f t="shared" si="9"/>
        <v>17760</v>
      </c>
      <c r="N15" s="19">
        <f t="shared" si="3"/>
        <v>2114.5266666666666</v>
      </c>
      <c r="O15" s="19">
        <f t="shared" si="4"/>
        <v>16916.213333333333</v>
      </c>
      <c r="P15" s="14" t="s">
        <v>30</v>
      </c>
      <c r="Q15" s="14" t="s">
        <v>31</v>
      </c>
      <c r="R15" s="20" t="s">
        <v>33</v>
      </c>
      <c r="S15" s="14">
        <v>2508</v>
      </c>
      <c r="T15" s="16">
        <f t="shared" si="5"/>
        <v>1797.3476666666666</v>
      </c>
      <c r="U15" s="17">
        <f t="shared" si="6"/>
        <v>14378.781333333332</v>
      </c>
      <c r="V15" s="18">
        <f t="shared" si="7"/>
        <v>-317.17900000000009</v>
      </c>
      <c r="W15" s="17">
        <f t="shared" si="8"/>
        <v>-2537.4320000000007</v>
      </c>
      <c r="X15" s="23" t="s">
        <v>60</v>
      </c>
    </row>
    <row r="16" spans="1:24" s="4" customFormat="1" ht="31.5" customHeight="1">
      <c r="A16" s="15">
        <v>12</v>
      </c>
      <c r="B16" s="28" t="s">
        <v>25</v>
      </c>
      <c r="C16" s="16" t="s">
        <v>4</v>
      </c>
      <c r="D16" s="16">
        <v>1</v>
      </c>
      <c r="E16" s="10">
        <v>9000</v>
      </c>
      <c r="F16" s="17">
        <v>9630</v>
      </c>
      <c r="G16" s="18">
        <f t="shared" si="0"/>
        <v>9630</v>
      </c>
      <c r="H16" s="18">
        <v>9935.25</v>
      </c>
      <c r="I16" s="18">
        <v>10630.71</v>
      </c>
      <c r="J16" s="19">
        <f t="shared" si="1"/>
        <v>10630.71</v>
      </c>
      <c r="K16" s="19">
        <v>11100</v>
      </c>
      <c r="L16" s="19">
        <v>11877</v>
      </c>
      <c r="M16" s="19">
        <f t="shared" si="9"/>
        <v>11877</v>
      </c>
      <c r="N16" s="19">
        <f t="shared" si="3"/>
        <v>10712.57</v>
      </c>
      <c r="O16" s="19">
        <f t="shared" si="4"/>
        <v>10712.57</v>
      </c>
      <c r="P16" s="14" t="s">
        <v>20</v>
      </c>
      <c r="Q16" s="14" t="s">
        <v>32</v>
      </c>
      <c r="R16" s="20" t="s">
        <v>35</v>
      </c>
      <c r="S16" s="14">
        <v>2503</v>
      </c>
      <c r="T16" s="16">
        <f t="shared" si="5"/>
        <v>9105.6844999999994</v>
      </c>
      <c r="U16" s="17">
        <f t="shared" si="6"/>
        <v>9105.6844999999994</v>
      </c>
      <c r="V16" s="18">
        <f t="shared" si="7"/>
        <v>-1606.8855000000003</v>
      </c>
      <c r="W16" s="17">
        <f t="shared" si="8"/>
        <v>-1606.8855000000003</v>
      </c>
      <c r="X16" s="23" t="s">
        <v>60</v>
      </c>
    </row>
    <row r="17" spans="1:24" s="4" customFormat="1" ht="15.75">
      <c r="A17" s="23"/>
      <c r="B17" s="8" t="s">
        <v>18</v>
      </c>
      <c r="C17" s="23"/>
      <c r="D17" s="23"/>
      <c r="E17" s="23"/>
      <c r="F17" s="24"/>
      <c r="G17" s="25">
        <f>SUM(G5:G16)</f>
        <v>440059.69999999995</v>
      </c>
      <c r="H17" s="19"/>
      <c r="I17" s="19"/>
      <c r="J17" s="25">
        <f>SUM(J5:J16)</f>
        <v>451149.48</v>
      </c>
      <c r="K17" s="19"/>
      <c r="L17" s="19"/>
      <c r="M17" s="25">
        <f>SUM(M5:M16)</f>
        <v>421966.9719</v>
      </c>
      <c r="N17" s="19"/>
      <c r="O17" s="25">
        <f>SUM(O5:O16)</f>
        <v>449223.83396666666</v>
      </c>
      <c r="P17" s="23"/>
      <c r="Q17" s="23"/>
      <c r="R17" s="23"/>
      <c r="S17" s="23"/>
      <c r="T17" s="16"/>
      <c r="U17" s="33">
        <f>SUM(U5:U16)</f>
        <v>381840.25887166662</v>
      </c>
      <c r="V17" s="16"/>
      <c r="W17" s="33">
        <f t="shared" si="8"/>
        <v>-67383.575095000037</v>
      </c>
      <c r="X17" s="23"/>
    </row>
    <row r="19" spans="1:24" ht="27.75" customHeight="1">
      <c r="B19" s="38" t="s">
        <v>48</v>
      </c>
      <c r="C19" s="38"/>
      <c r="D19" s="38"/>
      <c r="E19" s="38"/>
      <c r="F19" s="38"/>
      <c r="G19" s="38"/>
      <c r="H19" s="4"/>
      <c r="I19" s="4"/>
      <c r="J19" s="29" t="s">
        <v>49</v>
      </c>
      <c r="K19" s="39" t="s">
        <v>50</v>
      </c>
      <c r="L19" s="39"/>
    </row>
    <row r="20" spans="1:24" ht="36" customHeight="1">
      <c r="B20" s="38" t="s">
        <v>51</v>
      </c>
      <c r="C20" s="38"/>
      <c r="D20" s="38"/>
      <c r="E20" s="38"/>
      <c r="F20" s="38"/>
      <c r="G20" s="38"/>
      <c r="H20" s="4"/>
      <c r="I20" s="4"/>
      <c r="J20" s="29" t="s">
        <v>52</v>
      </c>
      <c r="K20" s="39" t="s">
        <v>53</v>
      </c>
      <c r="L20" s="39"/>
    </row>
  </sheetData>
  <mergeCells count="6">
    <mergeCell ref="A1:X1"/>
    <mergeCell ref="A4:R4"/>
    <mergeCell ref="B19:G19"/>
    <mergeCell ref="K19:L19"/>
    <mergeCell ref="B20:G20"/>
    <mergeCell ref="K20:L20"/>
  </mergeCells>
  <conditionalFormatting sqref="B8">
    <cfRule type="expression" dxfId="2" priority="2">
      <formula>OR(#REF!="",#REF!=0)</formula>
    </cfRule>
  </conditionalFormatting>
  <conditionalFormatting sqref="B11">
    <cfRule type="expression" dxfId="1" priority="1">
      <formula>OR(#REF!="",#REF!=0)</formula>
    </cfRule>
  </conditionalFormatting>
  <conditionalFormatting sqref="B17">
    <cfRule type="expression" dxfId="0" priority="3">
      <formula>OR(#REF!="",#REF!=0)</formula>
    </cfRule>
  </conditionalFormatting>
  <pageMargins left="0.59055118110236215" right="0.23622047244094488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друга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2025-11-10T10:59:05Z</dcterms:modified>
</cp:coreProperties>
</file>